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ПК\МТВ\меню\с 7 до 11 лет\"/>
    </mc:Choice>
  </mc:AlternateContent>
  <xr:revisionPtr revIDLastSave="0" documentId="13_ncr:1_{BB5BA0F4-6CA5-4A84-8A96-E457A45089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4" i="1" l="1"/>
  <c r="I44" i="1"/>
  <c r="H44" i="1"/>
  <c r="G44" i="1"/>
  <c r="F44" i="1"/>
  <c r="I24" i="1"/>
  <c r="H24" i="1"/>
  <c r="G24" i="1"/>
  <c r="J24" i="1"/>
  <c r="F24" i="1"/>
  <c r="J13" i="1" l="1"/>
  <c r="I13" i="1"/>
  <c r="H13" i="1"/>
  <c r="G13" i="1"/>
  <c r="F110" i="1" l="1"/>
  <c r="B102" i="1" l="1"/>
  <c r="J101" i="1"/>
  <c r="I101" i="1"/>
  <c r="H101" i="1"/>
  <c r="G101" i="1"/>
  <c r="F101" i="1"/>
  <c r="B92" i="1"/>
  <c r="J91" i="1"/>
  <c r="I91" i="1"/>
  <c r="H91" i="1"/>
  <c r="G91" i="1"/>
  <c r="F91" i="1"/>
  <c r="B83" i="1"/>
  <c r="A83" i="1"/>
  <c r="J82" i="1"/>
  <c r="I82" i="1"/>
  <c r="H82" i="1"/>
  <c r="G82" i="1"/>
  <c r="F82" i="1"/>
  <c r="B73" i="1"/>
  <c r="J72" i="1"/>
  <c r="I72" i="1"/>
  <c r="H72" i="1"/>
  <c r="G72" i="1"/>
  <c r="F72" i="1"/>
  <c r="B64" i="1"/>
  <c r="A64" i="1"/>
  <c r="J63" i="1"/>
  <c r="I63" i="1"/>
  <c r="H63" i="1"/>
  <c r="G63" i="1"/>
  <c r="F63" i="1"/>
  <c r="B54" i="1"/>
  <c r="J53" i="1"/>
  <c r="I53" i="1"/>
  <c r="H53" i="1"/>
  <c r="G53" i="1"/>
  <c r="F53" i="1"/>
  <c r="B45" i="1"/>
  <c r="A45" i="1"/>
  <c r="B34" i="1"/>
  <c r="J33" i="1"/>
  <c r="I33" i="1"/>
  <c r="H33" i="1"/>
  <c r="G33" i="1"/>
  <c r="F33" i="1"/>
  <c r="B25" i="1"/>
  <c r="A25" i="1"/>
  <c r="B14" i="1"/>
  <c r="F13" i="1"/>
  <c r="B198" i="1"/>
  <c r="A198" i="1"/>
  <c r="J197" i="1"/>
  <c r="I197" i="1"/>
  <c r="H197" i="1"/>
  <c r="G197" i="1"/>
  <c r="F197" i="1"/>
  <c r="B188" i="1"/>
  <c r="A188" i="1"/>
  <c r="J187" i="1"/>
  <c r="I187" i="1"/>
  <c r="H187" i="1"/>
  <c r="G187" i="1"/>
  <c r="F187" i="1"/>
  <c r="B179" i="1"/>
  <c r="A179" i="1"/>
  <c r="J178" i="1"/>
  <c r="I178" i="1"/>
  <c r="H178" i="1"/>
  <c r="G178" i="1"/>
  <c r="F178" i="1"/>
  <c r="B169" i="1"/>
  <c r="J168" i="1"/>
  <c r="I168" i="1"/>
  <c r="H168" i="1"/>
  <c r="G168" i="1"/>
  <c r="F168" i="1"/>
  <c r="B160" i="1"/>
  <c r="A160" i="1"/>
  <c r="J159" i="1"/>
  <c r="I159" i="1"/>
  <c r="H159" i="1"/>
  <c r="G159" i="1"/>
  <c r="F159" i="1"/>
  <c r="B149" i="1"/>
  <c r="A149" i="1"/>
  <c r="J148" i="1"/>
  <c r="I148" i="1"/>
  <c r="H148" i="1"/>
  <c r="G148" i="1"/>
  <c r="F148" i="1"/>
  <c r="B140" i="1"/>
  <c r="A140" i="1"/>
  <c r="J139" i="1"/>
  <c r="I139" i="1"/>
  <c r="H139" i="1"/>
  <c r="G139" i="1"/>
  <c r="F139" i="1"/>
  <c r="B130" i="1"/>
  <c r="A130" i="1"/>
  <c r="J129" i="1"/>
  <c r="I129" i="1"/>
  <c r="H129" i="1"/>
  <c r="G129" i="1"/>
  <c r="F129" i="1"/>
  <c r="B121" i="1"/>
  <c r="A121" i="1"/>
  <c r="J120" i="1"/>
  <c r="I120" i="1"/>
  <c r="H120" i="1"/>
  <c r="G120" i="1"/>
  <c r="F120" i="1"/>
  <c r="B111" i="1"/>
  <c r="J110" i="1"/>
  <c r="I110" i="1"/>
  <c r="H110" i="1"/>
  <c r="G110" i="1"/>
  <c r="I45" i="1" l="1"/>
  <c r="I83" i="1"/>
  <c r="I198" i="1"/>
  <c r="F64" i="1"/>
  <c r="F83" i="1"/>
  <c r="F102" i="1"/>
  <c r="F179" i="1"/>
  <c r="I64" i="1"/>
  <c r="I179" i="1"/>
  <c r="J102" i="1"/>
  <c r="G83" i="1"/>
  <c r="J83" i="1"/>
  <c r="G64" i="1"/>
  <c r="H64" i="1"/>
  <c r="J64" i="1"/>
  <c r="H45" i="1"/>
  <c r="G45" i="1"/>
  <c r="G25" i="1"/>
  <c r="G198" i="1"/>
  <c r="H179" i="1"/>
  <c r="G179" i="1"/>
  <c r="I160" i="1"/>
  <c r="I140" i="1"/>
  <c r="G140" i="1"/>
  <c r="I121" i="1"/>
  <c r="H121" i="1"/>
  <c r="F45" i="1"/>
  <c r="J45" i="1"/>
  <c r="G160" i="1"/>
  <c r="H160" i="1"/>
  <c r="G121" i="1"/>
  <c r="F198" i="1"/>
  <c r="J198" i="1"/>
  <c r="J179" i="1"/>
  <c r="F160" i="1"/>
  <c r="J160" i="1"/>
  <c r="F140" i="1"/>
  <c r="J140" i="1"/>
  <c r="F121" i="1"/>
  <c r="H102" i="1"/>
  <c r="F25" i="1"/>
  <c r="J25" i="1"/>
  <c r="G102" i="1"/>
  <c r="H140" i="1"/>
  <c r="I25" i="1"/>
  <c r="I102" i="1"/>
  <c r="J121" i="1"/>
  <c r="H198" i="1"/>
  <c r="H25" i="1"/>
  <c r="H83" i="1"/>
  <c r="I199" i="1" l="1"/>
  <c r="J199" i="1"/>
  <c r="G199" i="1"/>
  <c r="H199" i="1"/>
  <c r="G295" i="1"/>
  <c r="J295" i="1"/>
  <c r="I295" i="1"/>
  <c r="H295" i="1"/>
</calcChain>
</file>

<file path=xl/sharedStrings.xml><?xml version="1.0" encoding="utf-8"?>
<sst xmlns="http://schemas.openxmlformats.org/spreadsheetml/2006/main" count="285" uniqueCount="97">
  <si>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</si>
  <si>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</si>
  <si>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</si>
  <si>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</si>
  <si>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</si>
  <si>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</si>
  <si>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</si>
  <si>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</si>
  <si>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</si>
  <si>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</si>
  <si>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</si>
  <si>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</si>
  <si>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</si>
  <si>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</si>
  <si>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</si>
  <si>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</si>
  <si>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</si>
  <si>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</si>
  <si>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</si>
  <si>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</si>
  <si>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</si>
  <si>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</si>
  <si>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</si>
  <si>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</si>
  <si>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</si>
  <si>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</si>
  <si>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</si>
  <si>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</si>
  <si>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</si>
  <si>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</si>
  <si>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</si>
  <si>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</si>
  <si>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</si>
  <si>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</si>
  <si>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день</t>
  </si>
  <si>
    <t>месяц</t>
  </si>
  <si>
    <t>год</t>
  </si>
  <si>
    <t>Каша  геркулесовая с маслом</t>
  </si>
  <si>
    <t>ГОСТ</t>
  </si>
  <si>
    <t>Чай с сахаром и лимоном</t>
  </si>
  <si>
    <t>Печень по-строгановски</t>
  </si>
  <si>
    <t>431-2004</t>
  </si>
  <si>
    <t>Директор МБУ "Комбинат питания"</t>
  </si>
  <si>
    <t>Т.В. Меркулова</t>
  </si>
  <si>
    <t>Каша пшеничная с маслом</t>
  </si>
  <si>
    <t>Чай с сахаром</t>
  </si>
  <si>
    <t>Хлеб ржано-пшеничный с микронутриентами</t>
  </si>
  <si>
    <t>Хлеб дарницкий</t>
  </si>
  <si>
    <t>Омлет натуральный.</t>
  </si>
  <si>
    <t>Фрикадельки куриные в томатном соусе</t>
  </si>
  <si>
    <t>Макароны отварные.</t>
  </si>
  <si>
    <t>Греча отварная.</t>
  </si>
  <si>
    <t>Картофельное пюре</t>
  </si>
  <si>
    <t>Компот из смеси сухофруктов</t>
  </si>
  <si>
    <t>Компот из свежих яблок и апельсинов</t>
  </si>
  <si>
    <t>Каша рисовая с маслом</t>
  </si>
  <si>
    <t>Запеканка творожная с молоком сгущеным</t>
  </si>
  <si>
    <t>Каша  манная с маслом</t>
  </si>
  <si>
    <t>Бутерброд с сыром и маслом</t>
  </si>
  <si>
    <t>с 7 до 11 лет</t>
  </si>
  <si>
    <t>Средний показатель за 10 дней</t>
  </si>
  <si>
    <t>Суп гороховый</t>
  </si>
  <si>
    <t>Филе куриное, тушеное в сметанном соусе</t>
  </si>
  <si>
    <t>Гуляш из курицы (филе)</t>
  </si>
  <si>
    <t>Рис отварной</t>
  </si>
  <si>
    <t>237.22</t>
  </si>
  <si>
    <t>Бутерброд с повидлом</t>
  </si>
  <si>
    <t>Щи из свежей капусты со сметаной</t>
  </si>
  <si>
    <t>Компот из изюма</t>
  </si>
  <si>
    <t xml:space="preserve">Борщ из свежей капусты и картофелем со сметаной </t>
  </si>
  <si>
    <t>Фрикадельки из свинины в сметанном соусе</t>
  </si>
  <si>
    <t xml:space="preserve">Бутерброд с сыром </t>
  </si>
  <si>
    <t>Плов из свинины</t>
  </si>
  <si>
    <t>Напиток кофейный с молоком</t>
  </si>
  <si>
    <t>Бутерброд с сыром</t>
  </si>
  <si>
    <t xml:space="preserve">Суп овощной со сметаной </t>
  </si>
  <si>
    <t>Шницель рыбный</t>
  </si>
  <si>
    <t>Сок</t>
  </si>
  <si>
    <t>Чаай с сахаром и лимоном</t>
  </si>
  <si>
    <t>Суп Русский со сметаной</t>
  </si>
  <si>
    <t>Плов из курицы (филе)</t>
  </si>
  <si>
    <t>Компот "5 за контрольную"</t>
  </si>
  <si>
    <t>Суп рисовый</t>
  </si>
  <si>
    <t xml:space="preserve">Рагу из свинины </t>
  </si>
  <si>
    <t>Компот из кураги</t>
  </si>
  <si>
    <t xml:space="preserve">Супчик сытный </t>
  </si>
  <si>
    <t>Запеканка творожная с повидлом</t>
  </si>
  <si>
    <t>Бутерброд с повилом</t>
  </si>
  <si>
    <t xml:space="preserve">Каша пшенная с маслом </t>
  </si>
  <si>
    <t xml:space="preserve">Рассольник Ленинградский со сметаной </t>
  </si>
  <si>
    <t>Шницель по-ижорски</t>
  </si>
  <si>
    <t>Уха рыбацкая</t>
  </si>
  <si>
    <t>гарнир 1</t>
  </si>
  <si>
    <t>гарнир 2</t>
  </si>
  <si>
    <t>Макароны отвареые</t>
  </si>
  <si>
    <t>28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</si>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</sst>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2" fillId="3" borderId="5" xfId="0" applyFont="1" applyFill="1" applyBorder="1" applyAlignment="1">
      <alignment vertical="top" wrapText="1"/>
    </xf>
    <xf numFmtId="0" fontId="11" fillId="0" borderId="10" xfId="0" applyFont="1" applyBorder="1" applyAlignment="1">
      <alignment horizontal="center"/>
    </xf>
    <xf numFmtId="0" fontId="2" fillId="2" borderId="2" xfId="0" applyFont="1" applyFill="1" applyBorder="1" applyAlignment="1" applyProtection="1">
      <alignment horizontal="right" vertical="top" wrapText="1"/>
      <protection locked="0"/>
    </xf>
    <xf numFmtId="0" fontId="2" fillId="2" borderId="16" xfId="0" applyFont="1" applyFill="1" applyBorder="1" applyAlignment="1" applyProtection="1">
      <alignment horizontal="right" vertical="top" wrapText="1"/>
      <protection locked="0"/>
    </xf>
    <xf numFmtId="0" fontId="2" fillId="0" borderId="2" xfId="0" applyFont="1" applyBorder="1" applyAlignment="1">
      <alignment horizontal="right" vertical="top" wrapText="1"/>
    </xf>
    <xf numFmtId="0" fontId="2" fillId="0" borderId="16" xfId="0" applyFont="1" applyBorder="1" applyAlignment="1">
      <alignment horizontal="right" vertical="top" wrapText="1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2" fillId="3" borderId="3" xfId="0" applyFont="1" applyFill="1" applyBorder="1" applyAlignment="1">
      <alignment horizontal="right" vertical="top" wrapText="1"/>
    </xf>
    <xf numFmtId="0" fontId="12" fillId="2" borderId="2" xfId="0" applyFont="1" applyFill="1" applyBorder="1" applyProtection="1">
      <protection locked="0"/>
    </xf>
    <xf numFmtId="0" fontId="2" fillId="3" borderId="18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right" vertical="top" wrapText="1"/>
    </xf>
    <xf numFmtId="0" fontId="2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right" vertical="top" wrapText="1"/>
    </xf>
    <xf numFmtId="49" fontId="12" fillId="2" borderId="4" xfId="0" applyNumberFormat="1" applyFont="1" applyFill="1" applyBorder="1" applyAlignment="1" applyProtection="1">
      <alignment horizontal="center"/>
      <protection locked="0"/>
    </xf>
    <xf numFmtId="2" fontId="2" fillId="0" borderId="2" xfId="0" applyNumberFormat="1" applyFont="1" applyBorder="1" applyAlignment="1">
      <alignment horizontal="right" vertical="top" wrapText="1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2" fontId="2" fillId="3" borderId="3" xfId="0" applyNumberFormat="1" applyFont="1" applyFill="1" applyBorder="1" applyAlignment="1">
      <alignment horizontal="right" vertical="top" wrapText="1"/>
    </xf>
    <xf numFmtId="2" fontId="11" fillId="3" borderId="3" xfId="0" applyNumberFormat="1" applyFont="1" applyFill="1" applyBorder="1" applyAlignment="1">
      <alignment horizontal="right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9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8" sqref="N8"/>
    </sheetView>
  </sheetViews>
  <sheetFormatPr defaultColWidth="9.140625" defaultRowHeight="12.75" x14ac:dyDescent="0.2"/>
  <cols>
    <col min="1" max="1" width="4.7109375" style="2" customWidth="1"/>
    <col min="2" max="2" width="6.71093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9.140625" style="2"/>
    <col min="13" max="13" width="11.140625" style="2" customWidth="1"/>
    <col min="14" max="14" width="12" style="2" customWidth="1"/>
    <col min="15" max="16384" width="9.140625" style="2"/>
  </cols>
  <sheetData>
    <row r="1" spans="1:11" ht="15" x14ac:dyDescent="0.25">
      <c r="A1" s="1" t="s">
        <v>7</v>
      </c>
      <c r="C1" s="64"/>
      <c r="D1" s="65"/>
      <c r="E1" s="65"/>
      <c r="F1" s="12" t="s">
        <v>15</v>
      </c>
      <c r="G1" s="2" t="s">
        <v>16</v>
      </c>
      <c r="H1" s="66" t="s">
        <v>42</v>
      </c>
      <c r="I1" s="66"/>
      <c r="J1" s="66"/>
      <c r="K1" s="66"/>
    </row>
    <row r="2" spans="1:11" ht="18" x14ac:dyDescent="0.2">
      <c r="A2" s="32" t="s">
        <v>6</v>
      </c>
      <c r="C2" s="2"/>
      <c r="G2" s="2" t="s">
        <v>17</v>
      </c>
      <c r="H2" s="66" t="s">
        <v>43</v>
      </c>
      <c r="I2" s="66"/>
      <c r="J2" s="66"/>
      <c r="K2" s="66"/>
    </row>
    <row r="3" spans="1:11" ht="17.25" customHeight="1" x14ac:dyDescent="0.2">
      <c r="A3" s="4" t="s">
        <v>8</v>
      </c>
      <c r="C3" s="2"/>
      <c r="D3" s="3"/>
      <c r="E3" s="51" t="s">
        <v>59</v>
      </c>
      <c r="G3" s="2" t="s">
        <v>18</v>
      </c>
      <c r="H3" s="59" t="s">
        <v>95</v>
      </c>
      <c r="I3" s="59" t="s">
        <v>96</v>
      </c>
      <c r="J3" s="41">
        <v>2024</v>
      </c>
      <c r="K3" s="1"/>
    </row>
    <row r="4" spans="1:11" ht="27" customHeight="1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1" ht="34.5" thickBot="1" x14ac:dyDescent="0.25">
      <c r="A5" s="38" t="s">
        <v>13</v>
      </c>
      <c r="B5" s="39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</row>
    <row r="6" spans="1:11" ht="15" x14ac:dyDescent="0.25">
      <c r="A6" s="19">
        <v>1</v>
      </c>
      <c r="B6" s="20">
        <v>1</v>
      </c>
      <c r="C6" s="21" t="s">
        <v>19</v>
      </c>
      <c r="D6" s="5" t="s">
        <v>20</v>
      </c>
      <c r="E6" s="35" t="s">
        <v>37</v>
      </c>
      <c r="F6" s="45">
        <v>200</v>
      </c>
      <c r="G6" s="45">
        <v>8.67</v>
      </c>
      <c r="H6" s="45">
        <v>7.5</v>
      </c>
      <c r="I6" s="45">
        <v>43.39</v>
      </c>
      <c r="J6" s="45">
        <v>258.41000000000003</v>
      </c>
      <c r="K6" s="45">
        <v>3.01</v>
      </c>
    </row>
    <row r="7" spans="1:11" ht="15" x14ac:dyDescent="0.25">
      <c r="A7" s="22"/>
      <c r="B7" s="15"/>
      <c r="C7" s="11"/>
      <c r="D7" s="6"/>
      <c r="E7" s="35"/>
      <c r="F7" s="45"/>
      <c r="G7" s="45"/>
      <c r="H7" s="45"/>
      <c r="I7" s="45"/>
      <c r="J7" s="45"/>
      <c r="K7" s="45"/>
    </row>
    <row r="8" spans="1:11" ht="15" x14ac:dyDescent="0.25">
      <c r="A8" s="22"/>
      <c r="B8" s="15"/>
      <c r="C8" s="11"/>
      <c r="D8" s="7" t="s">
        <v>21</v>
      </c>
      <c r="E8" s="35" t="s">
        <v>39</v>
      </c>
      <c r="F8" s="45">
        <v>200</v>
      </c>
      <c r="G8" s="45">
        <v>0.05</v>
      </c>
      <c r="H8" s="45">
        <v>0.01</v>
      </c>
      <c r="I8" s="45">
        <v>15.08</v>
      </c>
      <c r="J8" s="45">
        <v>61.19</v>
      </c>
      <c r="K8" s="45">
        <v>686</v>
      </c>
    </row>
    <row r="9" spans="1:11" ht="15" x14ac:dyDescent="0.25">
      <c r="A9" s="22"/>
      <c r="B9" s="15"/>
      <c r="C9" s="11"/>
      <c r="D9" s="7" t="s">
        <v>22</v>
      </c>
      <c r="E9" s="49" t="s">
        <v>58</v>
      </c>
      <c r="F9" s="45">
        <v>100</v>
      </c>
      <c r="G9" s="45">
        <v>6.86</v>
      </c>
      <c r="H9" s="45">
        <v>11.2</v>
      </c>
      <c r="I9" s="45">
        <v>9.33</v>
      </c>
      <c r="J9" s="45">
        <v>153.53</v>
      </c>
      <c r="K9" s="45">
        <v>3.01</v>
      </c>
    </row>
    <row r="10" spans="1:11" ht="15" x14ac:dyDescent="0.25">
      <c r="A10" s="22"/>
      <c r="B10" s="15"/>
      <c r="C10" s="11"/>
      <c r="D10" s="7" t="s">
        <v>23</v>
      </c>
      <c r="E10" s="35"/>
      <c r="F10" s="45"/>
      <c r="G10" s="45"/>
      <c r="H10" s="45"/>
      <c r="I10" s="45"/>
      <c r="J10" s="45"/>
      <c r="K10" s="45"/>
    </row>
    <row r="11" spans="1:11" ht="15" x14ac:dyDescent="0.25">
      <c r="A11" s="22"/>
      <c r="B11" s="15"/>
      <c r="C11" s="11"/>
      <c r="D11" s="6"/>
      <c r="E11" s="35"/>
      <c r="F11" s="45"/>
      <c r="G11" s="45"/>
      <c r="H11" s="45"/>
      <c r="I11" s="45"/>
      <c r="J11" s="45"/>
      <c r="K11" s="45"/>
    </row>
    <row r="12" spans="1:11" ht="15" x14ac:dyDescent="0.25">
      <c r="A12" s="22"/>
      <c r="B12" s="15"/>
      <c r="C12" s="11"/>
      <c r="D12" s="6"/>
      <c r="E12" s="35"/>
      <c r="F12" s="45"/>
      <c r="G12" s="45"/>
      <c r="H12" s="45"/>
      <c r="I12" s="45"/>
      <c r="J12" s="45"/>
      <c r="K12" s="46"/>
    </row>
    <row r="13" spans="1:11" ht="15" x14ac:dyDescent="0.25">
      <c r="A13" s="23"/>
      <c r="B13" s="17"/>
      <c r="C13" s="8"/>
      <c r="D13" s="18" t="s">
        <v>32</v>
      </c>
      <c r="E13" s="9"/>
      <c r="F13" s="47">
        <f>SUM(F6:F12)</f>
        <v>500</v>
      </c>
      <c r="G13" s="47">
        <f t="shared" ref="G13:J13" si="0">SUM(G6:G12)</f>
        <v>15.580000000000002</v>
      </c>
      <c r="H13" s="47">
        <f t="shared" si="0"/>
        <v>18.71</v>
      </c>
      <c r="I13" s="47">
        <f t="shared" si="0"/>
        <v>67.8</v>
      </c>
      <c r="J13" s="47">
        <f t="shared" si="0"/>
        <v>473.13</v>
      </c>
      <c r="K13" s="48"/>
    </row>
    <row r="14" spans="1:11" ht="15" x14ac:dyDescent="0.25">
      <c r="A14" s="24">
        <v>1</v>
      </c>
      <c r="B14" s="13">
        <f>B6</f>
        <v>1</v>
      </c>
      <c r="C14" s="10" t="s">
        <v>24</v>
      </c>
      <c r="D14" s="7" t="s">
        <v>25</v>
      </c>
      <c r="E14" s="35"/>
      <c r="F14" s="45"/>
      <c r="G14" s="45"/>
      <c r="H14" s="45"/>
      <c r="I14" s="45"/>
      <c r="J14" s="45"/>
      <c r="K14" s="46"/>
    </row>
    <row r="15" spans="1:11" ht="15" x14ac:dyDescent="0.25">
      <c r="A15" s="22"/>
      <c r="B15" s="15"/>
      <c r="C15" s="11"/>
      <c r="D15" s="7" t="s">
        <v>26</v>
      </c>
      <c r="E15" s="35" t="s">
        <v>91</v>
      </c>
      <c r="F15" s="35">
        <v>200</v>
      </c>
      <c r="G15" s="35">
        <v>1.97</v>
      </c>
      <c r="H15" s="35">
        <v>1.97</v>
      </c>
      <c r="I15" s="35">
        <v>10.89</v>
      </c>
      <c r="J15" s="35">
        <v>199.79</v>
      </c>
      <c r="K15" s="35">
        <v>199</v>
      </c>
    </row>
    <row r="16" spans="1:11" ht="15" x14ac:dyDescent="0.25">
      <c r="A16" s="22"/>
      <c r="B16" s="15"/>
      <c r="C16" s="11"/>
      <c r="D16" s="7" t="s">
        <v>27</v>
      </c>
      <c r="E16" s="35" t="s">
        <v>63</v>
      </c>
      <c r="F16" s="35">
        <v>100</v>
      </c>
      <c r="G16" s="35">
        <v>13.51</v>
      </c>
      <c r="H16" s="35">
        <v>15.16</v>
      </c>
      <c r="I16" s="35">
        <v>3.71</v>
      </c>
      <c r="J16" s="35">
        <v>295.58</v>
      </c>
      <c r="K16" s="35">
        <v>260</v>
      </c>
    </row>
    <row r="17" spans="1:11" ht="15" x14ac:dyDescent="0.25">
      <c r="A17" s="22"/>
      <c r="B17" s="15"/>
      <c r="C17" s="11"/>
      <c r="D17" s="7" t="s">
        <v>92</v>
      </c>
      <c r="E17" s="35" t="s">
        <v>64</v>
      </c>
      <c r="F17" s="35">
        <v>150</v>
      </c>
      <c r="G17" s="35">
        <v>5.03</v>
      </c>
      <c r="H17" s="35">
        <v>8.1199999999999992</v>
      </c>
      <c r="I17" s="35">
        <v>40</v>
      </c>
      <c r="J17" s="45" t="s">
        <v>65</v>
      </c>
      <c r="K17" s="35">
        <v>511</v>
      </c>
    </row>
    <row r="18" spans="1:11" ht="15" x14ac:dyDescent="0.25">
      <c r="A18" s="22"/>
      <c r="B18" s="15"/>
      <c r="C18" s="11"/>
      <c r="D18" s="7" t="s">
        <v>93</v>
      </c>
      <c r="E18" s="35" t="s">
        <v>94</v>
      </c>
      <c r="F18" s="35">
        <v>150</v>
      </c>
      <c r="G18" s="35">
        <v>5.64</v>
      </c>
      <c r="H18" s="35">
        <v>4.99</v>
      </c>
      <c r="I18" s="35">
        <v>36</v>
      </c>
      <c r="J18" s="35">
        <v>211.65</v>
      </c>
      <c r="K18" s="35">
        <v>516</v>
      </c>
    </row>
    <row r="19" spans="1:11" ht="15" x14ac:dyDescent="0.25">
      <c r="A19" s="22"/>
      <c r="B19" s="15"/>
      <c r="C19" s="11"/>
      <c r="D19" s="7" t="s">
        <v>29</v>
      </c>
      <c r="E19" s="35" t="s">
        <v>54</v>
      </c>
      <c r="F19" s="35">
        <v>200</v>
      </c>
      <c r="G19" s="35">
        <v>0.31</v>
      </c>
      <c r="H19" s="35"/>
      <c r="I19" s="35">
        <v>27.74</v>
      </c>
      <c r="J19" s="35">
        <v>115.56</v>
      </c>
      <c r="K19" s="35">
        <v>39.01</v>
      </c>
    </row>
    <row r="20" spans="1:11" ht="15" x14ac:dyDescent="0.25">
      <c r="A20" s="22"/>
      <c r="B20" s="15"/>
      <c r="C20" s="11"/>
      <c r="D20" s="7" t="s">
        <v>30</v>
      </c>
      <c r="E20" s="35"/>
      <c r="F20" s="45"/>
      <c r="G20" s="45"/>
      <c r="H20" s="45"/>
      <c r="I20" s="45"/>
      <c r="J20" s="45"/>
      <c r="K20" s="45"/>
    </row>
    <row r="21" spans="1:11" ht="15" x14ac:dyDescent="0.25">
      <c r="A21" s="22"/>
      <c r="B21" s="15"/>
      <c r="C21" s="11"/>
      <c r="D21" s="7" t="s">
        <v>31</v>
      </c>
      <c r="E21" s="35" t="s">
        <v>47</v>
      </c>
      <c r="F21" s="35">
        <v>50</v>
      </c>
      <c r="G21" s="35">
        <v>2.77</v>
      </c>
      <c r="H21" s="35">
        <v>0.55000000000000004</v>
      </c>
      <c r="I21" s="35">
        <v>20.25</v>
      </c>
      <c r="J21" s="35">
        <v>98.8</v>
      </c>
      <c r="K21" s="35" t="s">
        <v>38</v>
      </c>
    </row>
    <row r="22" spans="1:11" ht="15" x14ac:dyDescent="0.25">
      <c r="A22" s="22"/>
      <c r="B22" s="15"/>
      <c r="C22" s="11"/>
      <c r="D22" s="6"/>
      <c r="E22" s="35"/>
      <c r="F22" s="45"/>
      <c r="G22" s="45"/>
      <c r="H22" s="45"/>
      <c r="I22" s="45"/>
      <c r="J22" s="45"/>
      <c r="K22" s="46"/>
    </row>
    <row r="23" spans="1:11" ht="15" x14ac:dyDescent="0.25">
      <c r="A23" s="22"/>
      <c r="B23" s="15"/>
      <c r="C23" s="11"/>
      <c r="D23" s="6"/>
      <c r="E23" s="35"/>
      <c r="F23" s="45"/>
      <c r="G23" s="45"/>
      <c r="H23" s="45"/>
      <c r="I23" s="45"/>
      <c r="J23" s="45"/>
      <c r="K23" s="46"/>
    </row>
    <row r="24" spans="1:11" ht="15" x14ac:dyDescent="0.25">
      <c r="A24" s="23"/>
      <c r="B24" s="17"/>
      <c r="C24" s="8"/>
      <c r="D24" s="18" t="s">
        <v>32</v>
      </c>
      <c r="E24" s="9"/>
      <c r="F24" s="47">
        <f>F15+F16+F17+F19+F21</f>
        <v>700</v>
      </c>
      <c r="G24" s="47">
        <f>SUM(G14:G23)-5.64</f>
        <v>23.59</v>
      </c>
      <c r="H24" s="47">
        <f>SUM(H14:H23)-4.99</f>
        <v>25.800000000000004</v>
      </c>
      <c r="I24" s="47">
        <f>SUM(I14:I23)-36</f>
        <v>102.58999999999997</v>
      </c>
      <c r="J24" s="47">
        <f>SUM(J14:J23)-211.65</f>
        <v>709.7299999999999</v>
      </c>
      <c r="K24" s="48"/>
    </row>
    <row r="25" spans="1:11" ht="15.75" thickBot="1" x14ac:dyDescent="0.25">
      <c r="A25" s="27">
        <f>A6</f>
        <v>1</v>
      </c>
      <c r="B25" s="28">
        <f>B6</f>
        <v>1</v>
      </c>
      <c r="C25" s="67" t="s">
        <v>4</v>
      </c>
      <c r="D25" s="68"/>
      <c r="E25" s="29"/>
      <c r="F25" s="50">
        <f>F13+F24</f>
        <v>1200</v>
      </c>
      <c r="G25" s="50">
        <f>G13+G24</f>
        <v>39.17</v>
      </c>
      <c r="H25" s="50">
        <f>H13+H24</f>
        <v>44.510000000000005</v>
      </c>
      <c r="I25" s="50">
        <f>I13+I24</f>
        <v>170.39</v>
      </c>
      <c r="J25" s="50">
        <f>J13+J24</f>
        <v>1182.8599999999999</v>
      </c>
      <c r="K25" s="63">
        <v>161</v>
      </c>
    </row>
    <row r="26" spans="1:11" ht="15" x14ac:dyDescent="0.25">
      <c r="A26" s="14">
        <v>1</v>
      </c>
      <c r="B26" s="15">
        <v>2</v>
      </c>
      <c r="C26" s="21" t="s">
        <v>19</v>
      </c>
      <c r="D26" s="5" t="s">
        <v>20</v>
      </c>
      <c r="E26" s="35" t="s">
        <v>48</v>
      </c>
      <c r="F26" s="35">
        <v>200</v>
      </c>
      <c r="G26" s="35">
        <v>9.4499999999999993</v>
      </c>
      <c r="H26" s="35">
        <v>8.69</v>
      </c>
      <c r="I26" s="35">
        <v>12.19</v>
      </c>
      <c r="J26" s="35">
        <v>201.21</v>
      </c>
      <c r="K26" s="35">
        <v>340.01</v>
      </c>
    </row>
    <row r="27" spans="1:11" ht="15" x14ac:dyDescent="0.25">
      <c r="A27" s="14"/>
      <c r="B27" s="15"/>
      <c r="C27" s="11"/>
      <c r="D27" s="6"/>
      <c r="E27" s="35"/>
      <c r="F27" s="35"/>
      <c r="G27" s="35"/>
      <c r="H27" s="35"/>
      <c r="I27" s="35"/>
      <c r="J27" s="35"/>
      <c r="K27" s="35"/>
    </row>
    <row r="28" spans="1:11" ht="15" x14ac:dyDescent="0.25">
      <c r="A28" s="14"/>
      <c r="B28" s="15"/>
      <c r="C28" s="11"/>
      <c r="D28" s="7" t="s">
        <v>21</v>
      </c>
      <c r="E28" s="35" t="s">
        <v>39</v>
      </c>
      <c r="F28" s="35">
        <v>200</v>
      </c>
      <c r="G28" s="35">
        <v>0.05</v>
      </c>
      <c r="H28" s="35">
        <v>0.01</v>
      </c>
      <c r="I28" s="35">
        <v>15.08</v>
      </c>
      <c r="J28" s="35">
        <v>61.19</v>
      </c>
      <c r="K28" s="35">
        <v>686</v>
      </c>
    </row>
    <row r="29" spans="1:11" ht="15" x14ac:dyDescent="0.25">
      <c r="A29" s="14"/>
      <c r="B29" s="15"/>
      <c r="C29" s="11"/>
      <c r="D29" s="7" t="s">
        <v>22</v>
      </c>
      <c r="E29" s="35" t="s">
        <v>58</v>
      </c>
      <c r="F29" s="35">
        <v>50</v>
      </c>
      <c r="G29" s="35">
        <v>6.66</v>
      </c>
      <c r="H29" s="35">
        <v>9.1999999999999993</v>
      </c>
      <c r="I29" s="35">
        <v>23.66</v>
      </c>
      <c r="J29" s="35">
        <v>153.53</v>
      </c>
      <c r="K29" s="35">
        <v>3.01</v>
      </c>
    </row>
    <row r="30" spans="1:11" ht="15" x14ac:dyDescent="0.25">
      <c r="A30" s="14"/>
      <c r="B30" s="15"/>
      <c r="C30" s="11"/>
      <c r="D30" s="7"/>
      <c r="E30" s="35" t="s">
        <v>66</v>
      </c>
      <c r="F30" s="35">
        <v>50</v>
      </c>
      <c r="G30" s="35">
        <v>1.113</v>
      </c>
      <c r="H30" s="35">
        <v>0.39</v>
      </c>
      <c r="I30" s="35">
        <v>19.57</v>
      </c>
      <c r="J30" s="35">
        <v>54.67</v>
      </c>
      <c r="K30" s="35">
        <v>3.02</v>
      </c>
    </row>
    <row r="31" spans="1:11" ht="15" x14ac:dyDescent="0.25">
      <c r="A31" s="14"/>
      <c r="B31" s="15"/>
      <c r="C31" s="11"/>
      <c r="D31" s="7" t="s">
        <v>23</v>
      </c>
      <c r="E31" s="35"/>
      <c r="F31" s="45"/>
      <c r="G31" s="45"/>
      <c r="H31" s="45"/>
      <c r="I31" s="45"/>
      <c r="J31" s="45"/>
      <c r="K31" s="46"/>
    </row>
    <row r="32" spans="1:11" ht="15" x14ac:dyDescent="0.25">
      <c r="A32" s="14"/>
      <c r="B32" s="15"/>
      <c r="C32" s="11"/>
      <c r="D32" s="6"/>
      <c r="E32" s="35"/>
      <c r="F32" s="45"/>
      <c r="G32" s="45"/>
      <c r="H32" s="45"/>
      <c r="I32" s="45"/>
      <c r="J32" s="45"/>
      <c r="K32" s="46"/>
    </row>
    <row r="33" spans="1:11" ht="15" x14ac:dyDescent="0.25">
      <c r="A33" s="16"/>
      <c r="B33" s="17"/>
      <c r="C33" s="8"/>
      <c r="D33" s="18" t="s">
        <v>32</v>
      </c>
      <c r="E33" s="9"/>
      <c r="F33" s="47">
        <f>SUM(F26:F32)</f>
        <v>500</v>
      </c>
      <c r="G33" s="60">
        <f t="shared" ref="G33:J33" si="1">SUM(G26:G32)</f>
        <v>17.273</v>
      </c>
      <c r="H33" s="47">
        <f t="shared" si="1"/>
        <v>18.29</v>
      </c>
      <c r="I33" s="47">
        <f t="shared" si="1"/>
        <v>70.5</v>
      </c>
      <c r="J33" s="47">
        <f t="shared" si="1"/>
        <v>470.59999999999997</v>
      </c>
      <c r="K33" s="48"/>
    </row>
    <row r="34" spans="1:11" ht="15" x14ac:dyDescent="0.25">
      <c r="A34" s="13">
        <v>1</v>
      </c>
      <c r="B34" s="13">
        <f>B26</f>
        <v>2</v>
      </c>
      <c r="C34" s="10" t="s">
        <v>24</v>
      </c>
      <c r="D34" s="7" t="s">
        <v>25</v>
      </c>
      <c r="E34" s="35"/>
      <c r="F34" s="36"/>
      <c r="G34" s="36"/>
      <c r="H34" s="36"/>
      <c r="I34" s="36"/>
      <c r="J34" s="36"/>
      <c r="K34" s="37"/>
    </row>
    <row r="35" spans="1:11" ht="15" x14ac:dyDescent="0.25">
      <c r="A35" s="14"/>
      <c r="B35" s="15"/>
      <c r="C35" s="11"/>
      <c r="D35" s="7" t="s">
        <v>26</v>
      </c>
      <c r="E35" s="35" t="s">
        <v>67</v>
      </c>
      <c r="F35" s="35">
        <v>200</v>
      </c>
      <c r="G35" s="35">
        <v>4.3600000000000003</v>
      </c>
      <c r="H35" s="35">
        <v>8.8800000000000008</v>
      </c>
      <c r="I35" s="35">
        <v>9.2200000000000006</v>
      </c>
      <c r="J35" s="35">
        <v>123.01</v>
      </c>
      <c r="K35" s="35">
        <v>124.01</v>
      </c>
    </row>
    <row r="36" spans="1:11" ht="15" x14ac:dyDescent="0.25">
      <c r="A36" s="14"/>
      <c r="B36" s="15"/>
      <c r="C36" s="11"/>
      <c r="D36" s="7" t="s">
        <v>27</v>
      </c>
      <c r="E36" s="35" t="s">
        <v>40</v>
      </c>
      <c r="F36" s="35">
        <v>100</v>
      </c>
      <c r="G36" s="35">
        <v>12.3</v>
      </c>
      <c r="H36" s="35">
        <v>9.76</v>
      </c>
      <c r="I36" s="35">
        <v>7.67</v>
      </c>
      <c r="J36" s="35">
        <v>150.19999999999999</v>
      </c>
      <c r="K36" s="45" t="s">
        <v>41</v>
      </c>
    </row>
    <row r="37" spans="1:11" ht="15" x14ac:dyDescent="0.25">
      <c r="A37" s="14"/>
      <c r="B37" s="15"/>
      <c r="C37" s="11"/>
      <c r="D37" s="7" t="s">
        <v>92</v>
      </c>
      <c r="E37" s="35" t="s">
        <v>50</v>
      </c>
      <c r="F37" s="35">
        <v>150</v>
      </c>
      <c r="G37" s="35">
        <v>5.64</v>
      </c>
      <c r="H37" s="35">
        <v>4.99</v>
      </c>
      <c r="I37" s="35">
        <v>36</v>
      </c>
      <c r="J37" s="35">
        <v>221.65</v>
      </c>
      <c r="K37" s="35">
        <v>516</v>
      </c>
    </row>
    <row r="38" spans="1:11" ht="15" x14ac:dyDescent="0.25">
      <c r="A38" s="14"/>
      <c r="B38" s="15"/>
      <c r="C38" s="11"/>
      <c r="D38" s="7" t="s">
        <v>93</v>
      </c>
      <c r="E38" s="35" t="s">
        <v>64</v>
      </c>
      <c r="F38" s="35">
        <v>150</v>
      </c>
      <c r="G38" s="35">
        <v>5.03</v>
      </c>
      <c r="H38" s="35">
        <v>8.1199999999999992</v>
      </c>
      <c r="I38" s="35">
        <v>40</v>
      </c>
      <c r="J38" s="45" t="s">
        <v>65</v>
      </c>
      <c r="K38" s="35">
        <v>511</v>
      </c>
    </row>
    <row r="39" spans="1:11" ht="15" x14ac:dyDescent="0.25">
      <c r="A39" s="14"/>
      <c r="B39" s="15"/>
      <c r="C39" s="11"/>
      <c r="D39" s="7" t="s">
        <v>29</v>
      </c>
      <c r="E39" s="35" t="s">
        <v>68</v>
      </c>
      <c r="F39" s="35">
        <v>200</v>
      </c>
      <c r="G39" s="35">
        <v>0.48</v>
      </c>
      <c r="H39" s="35">
        <v>0.11</v>
      </c>
      <c r="I39" s="35">
        <v>33.119999999999997</v>
      </c>
      <c r="J39" s="35">
        <v>116.55</v>
      </c>
      <c r="K39" s="35">
        <v>430</v>
      </c>
    </row>
    <row r="40" spans="1:11" ht="15" x14ac:dyDescent="0.25">
      <c r="A40" s="14"/>
      <c r="B40" s="15"/>
      <c r="C40" s="11"/>
      <c r="D40" s="7" t="s">
        <v>30</v>
      </c>
      <c r="E40" s="35"/>
      <c r="F40" s="35"/>
      <c r="G40" s="35"/>
      <c r="H40" s="35"/>
      <c r="I40" s="35"/>
      <c r="J40" s="35"/>
      <c r="K40" s="35"/>
    </row>
    <row r="41" spans="1:11" ht="15" x14ac:dyDescent="0.25">
      <c r="A41" s="14"/>
      <c r="B41" s="15"/>
      <c r="C41" s="11"/>
      <c r="D41" s="7" t="s">
        <v>31</v>
      </c>
      <c r="E41" s="35" t="s">
        <v>47</v>
      </c>
      <c r="F41" s="35">
        <v>50</v>
      </c>
      <c r="G41" s="35">
        <v>2.77</v>
      </c>
      <c r="H41" s="35">
        <v>0.55000000000000004</v>
      </c>
      <c r="I41" s="35">
        <v>20.25</v>
      </c>
      <c r="J41" s="35">
        <v>98.8</v>
      </c>
      <c r="K41" s="35" t="s">
        <v>38</v>
      </c>
    </row>
    <row r="42" spans="1:11" ht="15" x14ac:dyDescent="0.25">
      <c r="A42" s="14"/>
      <c r="B42" s="15"/>
      <c r="C42" s="11"/>
      <c r="D42" s="6"/>
      <c r="E42" s="35"/>
      <c r="F42" s="45"/>
      <c r="G42" s="45"/>
      <c r="H42" s="45"/>
      <c r="I42" s="45"/>
      <c r="J42" s="45"/>
      <c r="K42" s="46"/>
    </row>
    <row r="43" spans="1:11" ht="15" x14ac:dyDescent="0.25">
      <c r="A43" s="14"/>
      <c r="B43" s="15"/>
      <c r="C43" s="11"/>
      <c r="D43" s="6"/>
      <c r="E43" s="35"/>
      <c r="F43" s="45"/>
      <c r="G43" s="45"/>
      <c r="H43" s="45"/>
      <c r="I43" s="45"/>
      <c r="J43" s="45"/>
      <c r="K43" s="46"/>
    </row>
    <row r="44" spans="1:11" ht="15" x14ac:dyDescent="0.25">
      <c r="A44" s="16"/>
      <c r="B44" s="17"/>
      <c r="C44" s="8"/>
      <c r="D44" s="18" t="s">
        <v>32</v>
      </c>
      <c r="E44" s="9"/>
      <c r="F44" s="47">
        <f>SUM(F34:F43)-150</f>
        <v>700</v>
      </c>
      <c r="G44" s="47">
        <f>SUM(G34:G43)-5.03</f>
        <v>25.55</v>
      </c>
      <c r="H44" s="47">
        <f>SUM(H34:H43)-8.12</f>
        <v>24.29</v>
      </c>
      <c r="I44" s="47">
        <f>SUM(I34:I43)-40</f>
        <v>106.25999999999999</v>
      </c>
      <c r="J44" s="47">
        <f>SUM(J34:J43)-237.22</f>
        <v>472.9899999999999</v>
      </c>
      <c r="K44" s="48"/>
    </row>
    <row r="45" spans="1:11" ht="15.75" thickBot="1" x14ac:dyDescent="0.25">
      <c r="A45" s="30">
        <f>A26</f>
        <v>1</v>
      </c>
      <c r="B45" s="30">
        <f>B26</f>
        <v>2</v>
      </c>
      <c r="C45" s="67" t="s">
        <v>4</v>
      </c>
      <c r="D45" s="68"/>
      <c r="E45" s="29"/>
      <c r="F45" s="50">
        <f>F33+F44</f>
        <v>1200</v>
      </c>
      <c r="G45" s="50">
        <f t="shared" ref="G45" si="2">G33+G44</f>
        <v>42.823</v>
      </c>
      <c r="H45" s="50">
        <f t="shared" ref="H45" si="3">H33+H44</f>
        <v>42.58</v>
      </c>
      <c r="I45" s="50">
        <f t="shared" ref="I45" si="4">I33+I44</f>
        <v>176.76</v>
      </c>
      <c r="J45" s="50">
        <f t="shared" ref="J45" si="5">J33+J44</f>
        <v>943.58999999999992</v>
      </c>
      <c r="K45" s="63">
        <v>161</v>
      </c>
    </row>
    <row r="46" spans="1:11" ht="15" x14ac:dyDescent="0.25">
      <c r="A46" s="19">
        <v>1</v>
      </c>
      <c r="B46" s="20">
        <v>3</v>
      </c>
      <c r="C46" s="21" t="s">
        <v>19</v>
      </c>
      <c r="D46" s="5" t="s">
        <v>20</v>
      </c>
      <c r="E46" s="35" t="s">
        <v>55</v>
      </c>
      <c r="F46" s="35">
        <v>200</v>
      </c>
      <c r="G46" s="35">
        <v>3.97</v>
      </c>
      <c r="H46" s="35">
        <v>6.65</v>
      </c>
      <c r="I46" s="35">
        <v>29.82</v>
      </c>
      <c r="J46" s="35">
        <v>208.76</v>
      </c>
      <c r="K46" s="35">
        <v>3.01</v>
      </c>
    </row>
    <row r="47" spans="1:11" ht="15" x14ac:dyDescent="0.25">
      <c r="A47" s="22"/>
      <c r="B47" s="15"/>
      <c r="C47" s="11"/>
      <c r="D47" s="6"/>
      <c r="E47" s="35"/>
      <c r="F47" s="35"/>
      <c r="G47" s="35"/>
      <c r="H47" s="35"/>
      <c r="I47" s="35"/>
      <c r="J47" s="35"/>
      <c r="K47" s="35"/>
    </row>
    <row r="48" spans="1:11" ht="15" x14ac:dyDescent="0.25">
      <c r="A48" s="22"/>
      <c r="B48" s="15"/>
      <c r="C48" s="11"/>
      <c r="D48" s="7" t="s">
        <v>21</v>
      </c>
      <c r="E48" s="35" t="s">
        <v>45</v>
      </c>
      <c r="F48" s="35">
        <v>200</v>
      </c>
      <c r="G48" s="35">
        <v>0.02</v>
      </c>
      <c r="H48" s="35">
        <v>0.01</v>
      </c>
      <c r="I48" s="35">
        <v>15.83</v>
      </c>
      <c r="J48" s="35">
        <v>60</v>
      </c>
      <c r="K48" s="35">
        <v>430</v>
      </c>
    </row>
    <row r="49" spans="1:11" ht="15" x14ac:dyDescent="0.25">
      <c r="A49" s="22"/>
      <c r="B49" s="15"/>
      <c r="C49" s="11"/>
      <c r="D49" s="7" t="s">
        <v>22</v>
      </c>
      <c r="E49" s="35" t="s">
        <v>58</v>
      </c>
      <c r="F49" s="35">
        <v>100</v>
      </c>
      <c r="G49" s="35">
        <v>13.13</v>
      </c>
      <c r="H49" s="35">
        <v>11.2</v>
      </c>
      <c r="I49" s="35">
        <v>21.66</v>
      </c>
      <c r="J49" s="35">
        <v>203.53</v>
      </c>
      <c r="K49" s="35">
        <v>3.01</v>
      </c>
    </row>
    <row r="50" spans="1:11" ht="15" x14ac:dyDescent="0.25">
      <c r="A50" s="22"/>
      <c r="B50" s="15"/>
      <c r="C50" s="11"/>
      <c r="D50" s="7" t="s">
        <v>23</v>
      </c>
      <c r="E50" s="35"/>
      <c r="F50" s="35"/>
      <c r="G50" s="35"/>
      <c r="H50" s="35"/>
      <c r="I50" s="35"/>
      <c r="J50" s="35"/>
      <c r="K50" s="45"/>
    </row>
    <row r="51" spans="1:11" ht="15" x14ac:dyDescent="0.25">
      <c r="A51" s="22"/>
      <c r="B51" s="15"/>
      <c r="C51" s="11"/>
      <c r="D51" s="6"/>
      <c r="E51" s="35"/>
      <c r="F51" s="35"/>
      <c r="G51" s="35"/>
      <c r="H51" s="35"/>
      <c r="I51" s="35"/>
      <c r="J51" s="35"/>
      <c r="K51" s="45"/>
    </row>
    <row r="52" spans="1:11" ht="15" x14ac:dyDescent="0.25">
      <c r="A52" s="22"/>
      <c r="B52" s="15"/>
      <c r="C52" s="11"/>
      <c r="D52" s="6"/>
      <c r="E52" s="35"/>
      <c r="F52" s="36"/>
      <c r="G52" s="36"/>
      <c r="H52" s="36"/>
      <c r="I52" s="36"/>
      <c r="J52" s="36"/>
      <c r="K52" s="46"/>
    </row>
    <row r="53" spans="1:11" ht="15" x14ac:dyDescent="0.25">
      <c r="A53" s="23"/>
      <c r="B53" s="17"/>
      <c r="C53" s="8"/>
      <c r="D53" s="18" t="s">
        <v>32</v>
      </c>
      <c r="E53" s="9"/>
      <c r="F53" s="47">
        <f>SUM(F46:F52)</f>
        <v>500</v>
      </c>
      <c r="G53" s="47">
        <f t="shared" ref="G53:J53" si="6">SUM(G46:G52)</f>
        <v>17.12</v>
      </c>
      <c r="H53" s="47">
        <f t="shared" si="6"/>
        <v>17.86</v>
      </c>
      <c r="I53" s="47">
        <f t="shared" si="6"/>
        <v>67.31</v>
      </c>
      <c r="J53" s="47">
        <f t="shared" si="6"/>
        <v>472.28999999999996</v>
      </c>
      <c r="K53" s="48"/>
    </row>
    <row r="54" spans="1:11" ht="15" x14ac:dyDescent="0.25">
      <c r="A54" s="24">
        <v>1</v>
      </c>
      <c r="B54" s="13">
        <f>B46</f>
        <v>3</v>
      </c>
      <c r="C54" s="10" t="s">
        <v>24</v>
      </c>
      <c r="D54" s="7" t="s">
        <v>25</v>
      </c>
      <c r="E54" s="35"/>
      <c r="F54" s="36"/>
      <c r="G54" s="36"/>
      <c r="H54" s="36"/>
      <c r="I54" s="36"/>
      <c r="J54" s="36"/>
      <c r="K54" s="46"/>
    </row>
    <row r="55" spans="1:11" ht="15" x14ac:dyDescent="0.25">
      <c r="A55" s="22"/>
      <c r="B55" s="15"/>
      <c r="C55" s="11"/>
      <c r="D55" s="7" t="s">
        <v>26</v>
      </c>
      <c r="E55" s="61" t="s">
        <v>69</v>
      </c>
      <c r="F55" s="45">
        <v>200</v>
      </c>
      <c r="G55" s="45">
        <v>3.9</v>
      </c>
      <c r="H55" s="45">
        <v>6.45</v>
      </c>
      <c r="I55" s="45">
        <v>17.260000000000002</v>
      </c>
      <c r="J55" s="45">
        <v>143.69999999999999</v>
      </c>
      <c r="K55" s="45">
        <v>110.01</v>
      </c>
    </row>
    <row r="56" spans="1:11" ht="15" x14ac:dyDescent="0.25">
      <c r="A56" s="22"/>
      <c r="B56" s="15"/>
      <c r="C56" s="11"/>
      <c r="D56" s="7" t="s">
        <v>27</v>
      </c>
      <c r="E56" s="61" t="s">
        <v>70</v>
      </c>
      <c r="F56" s="45">
        <v>100</v>
      </c>
      <c r="G56" s="45">
        <v>10.9</v>
      </c>
      <c r="H56" s="45">
        <v>12.2</v>
      </c>
      <c r="I56" s="45">
        <v>14.03</v>
      </c>
      <c r="J56" s="45">
        <v>264.68</v>
      </c>
      <c r="K56" s="45">
        <v>101.01</v>
      </c>
    </row>
    <row r="57" spans="1:11" ht="15" x14ac:dyDescent="0.25">
      <c r="A57" s="22"/>
      <c r="B57" s="15"/>
      <c r="C57" s="11"/>
      <c r="D57" s="7" t="s">
        <v>28</v>
      </c>
      <c r="E57" s="61" t="s">
        <v>51</v>
      </c>
      <c r="F57" s="45">
        <v>150</v>
      </c>
      <c r="G57" s="45">
        <v>8.7200000000000006</v>
      </c>
      <c r="H57" s="45">
        <v>6.61</v>
      </c>
      <c r="I57" s="45">
        <v>39.44</v>
      </c>
      <c r="J57" s="45">
        <v>251.55</v>
      </c>
      <c r="K57" s="45">
        <v>186</v>
      </c>
    </row>
    <row r="58" spans="1:11" ht="15" x14ac:dyDescent="0.25">
      <c r="A58" s="22"/>
      <c r="B58" s="15"/>
      <c r="C58" s="11"/>
      <c r="D58" s="7" t="s">
        <v>29</v>
      </c>
      <c r="E58" s="35" t="s">
        <v>53</v>
      </c>
      <c r="F58" s="45">
        <v>200</v>
      </c>
      <c r="G58" s="45">
        <v>0.02</v>
      </c>
      <c r="H58" s="45">
        <v>0.01</v>
      </c>
      <c r="I58" s="45">
        <v>14.98</v>
      </c>
      <c r="J58" s="45">
        <v>60</v>
      </c>
      <c r="K58" s="45">
        <v>430</v>
      </c>
    </row>
    <row r="59" spans="1:11" ht="15" x14ac:dyDescent="0.25">
      <c r="A59" s="22"/>
      <c r="B59" s="15"/>
      <c r="C59" s="11"/>
      <c r="D59" s="7" t="s">
        <v>30</v>
      </c>
      <c r="E59" s="35"/>
      <c r="F59" s="45"/>
      <c r="G59" s="45"/>
      <c r="H59" s="45"/>
      <c r="I59" s="45"/>
      <c r="J59" s="45"/>
      <c r="K59" s="45"/>
    </row>
    <row r="60" spans="1:11" ht="15" x14ac:dyDescent="0.25">
      <c r="A60" s="22"/>
      <c r="B60" s="15"/>
      <c r="C60" s="11"/>
      <c r="D60" s="7" t="s">
        <v>31</v>
      </c>
      <c r="E60" s="35" t="s">
        <v>47</v>
      </c>
      <c r="F60" s="45">
        <v>50</v>
      </c>
      <c r="G60" s="45">
        <v>2.77</v>
      </c>
      <c r="H60" s="45">
        <v>0.55000000000000004</v>
      </c>
      <c r="I60" s="45">
        <v>20.25</v>
      </c>
      <c r="J60" s="45">
        <v>98.8</v>
      </c>
      <c r="K60" s="45" t="s">
        <v>38</v>
      </c>
    </row>
    <row r="61" spans="1:11" ht="15" x14ac:dyDescent="0.25">
      <c r="A61" s="22"/>
      <c r="B61" s="15"/>
      <c r="C61" s="11"/>
      <c r="D61" s="6"/>
      <c r="E61" s="35"/>
      <c r="F61" s="45"/>
      <c r="G61" s="45"/>
      <c r="H61" s="45"/>
      <c r="I61" s="45"/>
      <c r="J61" s="45"/>
      <c r="K61" s="46"/>
    </row>
    <row r="62" spans="1:11" ht="15" x14ac:dyDescent="0.25">
      <c r="A62" s="22"/>
      <c r="B62" s="15"/>
      <c r="C62" s="11"/>
      <c r="D62" s="6"/>
      <c r="E62" s="35"/>
      <c r="F62" s="45"/>
      <c r="G62" s="45"/>
      <c r="H62" s="45"/>
      <c r="I62" s="45"/>
      <c r="J62" s="45"/>
      <c r="K62" s="46"/>
    </row>
    <row r="63" spans="1:11" ht="15" x14ac:dyDescent="0.25">
      <c r="A63" s="23"/>
      <c r="B63" s="17"/>
      <c r="C63" s="8"/>
      <c r="D63" s="18" t="s">
        <v>32</v>
      </c>
      <c r="E63" s="9"/>
      <c r="F63" s="47">
        <f>SUM(F54:F62)</f>
        <v>700</v>
      </c>
      <c r="G63" s="47">
        <f t="shared" ref="G63:J63" si="7">SUM(G54:G62)</f>
        <v>26.310000000000002</v>
      </c>
      <c r="H63" s="47">
        <f t="shared" si="7"/>
        <v>25.82</v>
      </c>
      <c r="I63" s="47">
        <f t="shared" si="7"/>
        <v>105.96</v>
      </c>
      <c r="J63" s="47">
        <f t="shared" si="7"/>
        <v>818.73</v>
      </c>
      <c r="K63" s="48"/>
    </row>
    <row r="64" spans="1:11" ht="15.75" thickBot="1" x14ac:dyDescent="0.25">
      <c r="A64" s="27">
        <f>A46</f>
        <v>1</v>
      </c>
      <c r="B64" s="28">
        <f>B46</f>
        <v>3</v>
      </c>
      <c r="C64" s="67" t="s">
        <v>4</v>
      </c>
      <c r="D64" s="68"/>
      <c r="E64" s="29"/>
      <c r="F64" s="50">
        <f>F53+F63</f>
        <v>1200</v>
      </c>
      <c r="G64" s="50">
        <f t="shared" ref="G64" si="8">G53+G63</f>
        <v>43.430000000000007</v>
      </c>
      <c r="H64" s="50">
        <f t="shared" ref="H64" si="9">H53+H63</f>
        <v>43.68</v>
      </c>
      <c r="I64" s="50">
        <f t="shared" ref="I64" si="10">I53+I63</f>
        <v>173.26999999999998</v>
      </c>
      <c r="J64" s="50">
        <f t="shared" ref="J64" si="11">J53+J63</f>
        <v>1291.02</v>
      </c>
      <c r="K64" s="63">
        <v>161</v>
      </c>
    </row>
    <row r="65" spans="1:11" ht="15" x14ac:dyDescent="0.25">
      <c r="A65" s="19">
        <v>1</v>
      </c>
      <c r="B65" s="20">
        <v>4</v>
      </c>
      <c r="C65" s="21" t="s">
        <v>19</v>
      </c>
      <c r="D65" s="5" t="s">
        <v>20</v>
      </c>
      <c r="E65" s="35" t="s">
        <v>56</v>
      </c>
      <c r="F65" s="45">
        <v>200</v>
      </c>
      <c r="G65" s="45">
        <v>16.22</v>
      </c>
      <c r="H65" s="45">
        <v>15.33</v>
      </c>
      <c r="I65" s="45">
        <v>49.24</v>
      </c>
      <c r="J65" s="45">
        <v>328.17</v>
      </c>
      <c r="K65" s="45">
        <v>326</v>
      </c>
    </row>
    <row r="66" spans="1:11" ht="15" x14ac:dyDescent="0.25">
      <c r="A66" s="22"/>
      <c r="B66" s="15"/>
      <c r="C66" s="11"/>
      <c r="D66" s="6"/>
      <c r="E66" s="35"/>
      <c r="F66" s="45"/>
      <c r="G66" s="45"/>
      <c r="H66" s="45"/>
      <c r="I66" s="45"/>
      <c r="J66" s="45"/>
      <c r="K66" s="45"/>
    </row>
    <row r="67" spans="1:11" ht="15" x14ac:dyDescent="0.25">
      <c r="A67" s="22"/>
      <c r="B67" s="15"/>
      <c r="C67" s="11"/>
      <c r="D67" s="7" t="s">
        <v>21</v>
      </c>
      <c r="E67" s="35" t="s">
        <v>39</v>
      </c>
      <c r="F67" s="45">
        <v>200</v>
      </c>
      <c r="G67" s="45">
        <v>0.08</v>
      </c>
      <c r="H67" s="45">
        <v>0.01</v>
      </c>
      <c r="I67" s="45">
        <v>15.19</v>
      </c>
      <c r="J67" s="45">
        <v>62.38</v>
      </c>
      <c r="K67" s="45">
        <v>686</v>
      </c>
    </row>
    <row r="68" spans="1:11" ht="15" x14ac:dyDescent="0.25">
      <c r="A68" s="22"/>
      <c r="B68" s="15"/>
      <c r="C68" s="11"/>
      <c r="D68" s="7" t="s">
        <v>22</v>
      </c>
      <c r="E68" s="35" t="s">
        <v>71</v>
      </c>
      <c r="F68" s="45">
        <v>100</v>
      </c>
      <c r="G68" s="45">
        <v>2.21</v>
      </c>
      <c r="H68" s="45">
        <v>4.0999999999999996</v>
      </c>
      <c r="I68" s="45">
        <v>6.33</v>
      </c>
      <c r="J68" s="45">
        <v>125.4</v>
      </c>
      <c r="K68" s="45">
        <v>3.01</v>
      </c>
    </row>
    <row r="69" spans="1:11" ht="15" x14ac:dyDescent="0.25">
      <c r="A69" s="22"/>
      <c r="B69" s="15"/>
      <c r="C69" s="11"/>
      <c r="D69" s="7" t="s">
        <v>23</v>
      </c>
      <c r="E69" s="35"/>
      <c r="F69" s="45"/>
      <c r="G69" s="45"/>
      <c r="H69" s="45"/>
      <c r="I69" s="45"/>
      <c r="J69" s="45"/>
      <c r="K69" s="46"/>
    </row>
    <row r="70" spans="1:11" ht="15" x14ac:dyDescent="0.25">
      <c r="A70" s="22"/>
      <c r="B70" s="15"/>
      <c r="C70" s="11"/>
      <c r="D70" s="6"/>
      <c r="E70" s="35"/>
      <c r="F70" s="45"/>
      <c r="G70" s="45"/>
      <c r="H70" s="45"/>
      <c r="I70" s="45"/>
      <c r="J70" s="45"/>
      <c r="K70" s="46"/>
    </row>
    <row r="71" spans="1:11" ht="15" x14ac:dyDescent="0.25">
      <c r="A71" s="22"/>
      <c r="B71" s="15"/>
      <c r="C71" s="11"/>
      <c r="D71" s="6"/>
      <c r="E71" s="35"/>
      <c r="F71" s="45"/>
      <c r="G71" s="45"/>
      <c r="H71" s="45"/>
      <c r="I71" s="45"/>
      <c r="J71" s="45"/>
      <c r="K71" s="46"/>
    </row>
    <row r="72" spans="1:11" ht="15" x14ac:dyDescent="0.25">
      <c r="A72" s="23"/>
      <c r="B72" s="17"/>
      <c r="C72" s="8"/>
      <c r="D72" s="18" t="s">
        <v>32</v>
      </c>
      <c r="E72" s="9"/>
      <c r="F72" s="47">
        <f>SUM(F65:F71)</f>
        <v>500</v>
      </c>
      <c r="G72" s="47">
        <f t="shared" ref="G72:J72" si="12">SUM(G65:G71)</f>
        <v>18.509999999999998</v>
      </c>
      <c r="H72" s="47">
        <f t="shared" si="12"/>
        <v>19.439999999999998</v>
      </c>
      <c r="I72" s="47">
        <f t="shared" si="12"/>
        <v>70.760000000000005</v>
      </c>
      <c r="J72" s="47">
        <f t="shared" si="12"/>
        <v>515.95000000000005</v>
      </c>
      <c r="K72" s="48"/>
    </row>
    <row r="73" spans="1:11" ht="15" x14ac:dyDescent="0.25">
      <c r="A73" s="24">
        <v>1</v>
      </c>
      <c r="B73" s="13">
        <f>B65</f>
        <v>4</v>
      </c>
      <c r="C73" s="10" t="s">
        <v>24</v>
      </c>
      <c r="D73" s="7" t="s">
        <v>25</v>
      </c>
      <c r="E73" s="35"/>
      <c r="F73" s="45"/>
      <c r="G73" s="45"/>
      <c r="H73" s="45"/>
      <c r="I73" s="45"/>
      <c r="J73" s="45"/>
      <c r="K73" s="46"/>
    </row>
    <row r="74" spans="1:11" ht="15" x14ac:dyDescent="0.25">
      <c r="A74" s="22"/>
      <c r="B74" s="15"/>
      <c r="C74" s="11"/>
      <c r="D74" s="7" t="s">
        <v>26</v>
      </c>
      <c r="E74" s="35" t="s">
        <v>61</v>
      </c>
      <c r="F74" s="45">
        <v>200</v>
      </c>
      <c r="G74" s="45">
        <v>7.64</v>
      </c>
      <c r="H74" s="45">
        <v>7.73</v>
      </c>
      <c r="I74" s="45">
        <v>29</v>
      </c>
      <c r="J74" s="45">
        <v>191.22</v>
      </c>
      <c r="K74" s="45">
        <v>139</v>
      </c>
    </row>
    <row r="75" spans="1:11" ht="15" x14ac:dyDescent="0.25">
      <c r="A75" s="22"/>
      <c r="B75" s="15"/>
      <c r="C75" s="11"/>
      <c r="D75" s="7" t="s">
        <v>27</v>
      </c>
      <c r="E75" s="35" t="s">
        <v>72</v>
      </c>
      <c r="F75" s="45">
        <v>250</v>
      </c>
      <c r="G75" s="45">
        <v>16.440000000000001</v>
      </c>
      <c r="H75" s="45">
        <v>15.74</v>
      </c>
      <c r="I75" s="45">
        <v>51.53</v>
      </c>
      <c r="J75" s="45">
        <v>548.97</v>
      </c>
      <c r="K75" s="45">
        <v>443</v>
      </c>
    </row>
    <row r="76" spans="1:11" ht="15" x14ac:dyDescent="0.25">
      <c r="A76" s="22"/>
      <c r="B76" s="15"/>
      <c r="C76" s="11"/>
      <c r="D76" s="7" t="s">
        <v>28</v>
      </c>
      <c r="E76" s="35"/>
      <c r="F76" s="45"/>
      <c r="G76" s="45"/>
      <c r="H76" s="45"/>
      <c r="I76" s="45"/>
      <c r="J76" s="45"/>
      <c r="K76" s="45"/>
    </row>
    <row r="77" spans="1:11" ht="15" x14ac:dyDescent="0.25">
      <c r="A77" s="22"/>
      <c r="B77" s="15"/>
      <c r="C77" s="11"/>
      <c r="D77" s="7" t="s">
        <v>29</v>
      </c>
      <c r="E77" s="35" t="s">
        <v>45</v>
      </c>
      <c r="F77" s="45">
        <v>200</v>
      </c>
      <c r="G77" s="45">
        <v>0.02</v>
      </c>
      <c r="H77" s="45">
        <v>0.01</v>
      </c>
      <c r="I77" s="45">
        <v>14.98</v>
      </c>
      <c r="J77" s="45">
        <v>60</v>
      </c>
      <c r="K77" s="45">
        <v>430</v>
      </c>
    </row>
    <row r="78" spans="1:11" ht="15" x14ac:dyDescent="0.25">
      <c r="A78" s="22"/>
      <c r="B78" s="15"/>
      <c r="C78" s="11"/>
      <c r="D78" s="7" t="s">
        <v>30</v>
      </c>
      <c r="E78" s="35"/>
      <c r="F78" s="45"/>
      <c r="G78" s="45"/>
      <c r="H78" s="45"/>
      <c r="I78" s="45"/>
      <c r="J78" s="45"/>
      <c r="K78" s="45"/>
    </row>
    <row r="79" spans="1:11" ht="15" x14ac:dyDescent="0.25">
      <c r="A79" s="22"/>
      <c r="B79" s="15"/>
      <c r="C79" s="11"/>
      <c r="D79" s="7" t="s">
        <v>31</v>
      </c>
      <c r="E79" s="35" t="s">
        <v>46</v>
      </c>
      <c r="F79" s="45">
        <v>50</v>
      </c>
      <c r="G79" s="45">
        <v>2.7</v>
      </c>
      <c r="H79" s="45">
        <v>1.04</v>
      </c>
      <c r="I79" s="45">
        <v>18.5</v>
      </c>
      <c r="J79" s="45">
        <v>17.46</v>
      </c>
      <c r="K79" s="45" t="s">
        <v>38</v>
      </c>
    </row>
    <row r="80" spans="1:11" ht="15" x14ac:dyDescent="0.25">
      <c r="A80" s="22"/>
      <c r="B80" s="15"/>
      <c r="C80" s="11"/>
      <c r="D80" s="6"/>
      <c r="E80" s="35"/>
      <c r="F80" s="45"/>
      <c r="G80" s="45"/>
      <c r="H80" s="45"/>
      <c r="I80" s="45"/>
      <c r="J80" s="45"/>
      <c r="K80" s="46"/>
    </row>
    <row r="81" spans="1:11" ht="15" x14ac:dyDescent="0.25">
      <c r="A81" s="22"/>
      <c r="B81" s="15"/>
      <c r="C81" s="11"/>
      <c r="D81" s="6"/>
      <c r="E81" s="35"/>
      <c r="F81" s="45"/>
      <c r="G81" s="45"/>
      <c r="H81" s="45"/>
      <c r="I81" s="45"/>
      <c r="J81" s="45"/>
      <c r="K81" s="46"/>
    </row>
    <row r="82" spans="1:11" ht="15" x14ac:dyDescent="0.25">
      <c r="A82" s="23"/>
      <c r="B82" s="17"/>
      <c r="C82" s="8"/>
      <c r="D82" s="18" t="s">
        <v>32</v>
      </c>
      <c r="E82" s="9"/>
      <c r="F82" s="47">
        <f>SUM(F73:F81)</f>
        <v>700</v>
      </c>
      <c r="G82" s="47">
        <f>SUM(G73:G81)</f>
        <v>26.8</v>
      </c>
      <c r="H82" s="47">
        <f>SUM(H73:H81)</f>
        <v>24.52</v>
      </c>
      <c r="I82" s="47">
        <f>SUM(I73:I81)</f>
        <v>114.01</v>
      </c>
      <c r="J82" s="47">
        <f>SUM(J73:J81)</f>
        <v>817.65000000000009</v>
      </c>
      <c r="K82" s="48"/>
    </row>
    <row r="83" spans="1:11" ht="15.75" thickBot="1" x14ac:dyDescent="0.25">
      <c r="A83" s="27">
        <f>A65</f>
        <v>1</v>
      </c>
      <c r="B83" s="28">
        <f>B65</f>
        <v>4</v>
      </c>
      <c r="C83" s="67" t="s">
        <v>4</v>
      </c>
      <c r="D83" s="68"/>
      <c r="E83" s="29"/>
      <c r="F83" s="50">
        <f>F72+F82</f>
        <v>1200</v>
      </c>
      <c r="G83" s="50">
        <f>G72+G82</f>
        <v>45.31</v>
      </c>
      <c r="H83" s="50">
        <f>H72+H82</f>
        <v>43.959999999999994</v>
      </c>
      <c r="I83" s="50">
        <f>I72+I82</f>
        <v>184.77</v>
      </c>
      <c r="J83" s="50">
        <f>J72+J82</f>
        <v>1333.6000000000001</v>
      </c>
      <c r="K83" s="63">
        <v>161</v>
      </c>
    </row>
    <row r="84" spans="1:11" ht="15" x14ac:dyDescent="0.25">
      <c r="A84" s="19">
        <v>1</v>
      </c>
      <c r="B84" s="20">
        <v>5</v>
      </c>
      <c r="C84" s="21" t="s">
        <v>19</v>
      </c>
      <c r="D84" s="5" t="s">
        <v>20</v>
      </c>
      <c r="E84" s="35" t="s">
        <v>57</v>
      </c>
      <c r="F84" s="45">
        <v>200</v>
      </c>
      <c r="G84" s="45">
        <v>7.08</v>
      </c>
      <c r="H84" s="45">
        <v>8.2200000000000006</v>
      </c>
      <c r="I84" s="45">
        <v>32.06</v>
      </c>
      <c r="J84" s="45">
        <v>223</v>
      </c>
      <c r="K84" s="45">
        <v>3.01</v>
      </c>
    </row>
    <row r="85" spans="1:11" ht="15" x14ac:dyDescent="0.25">
      <c r="A85" s="22"/>
      <c r="B85" s="15"/>
      <c r="C85" s="11"/>
      <c r="D85" s="6"/>
      <c r="E85" s="35"/>
      <c r="F85" s="45"/>
      <c r="G85" s="45"/>
      <c r="H85" s="45"/>
      <c r="I85" s="45"/>
      <c r="J85" s="45"/>
      <c r="K85" s="45"/>
    </row>
    <row r="86" spans="1:11" ht="15" x14ac:dyDescent="0.25">
      <c r="A86" s="22"/>
      <c r="B86" s="15"/>
      <c r="C86" s="11"/>
      <c r="D86" s="7" t="s">
        <v>21</v>
      </c>
      <c r="E86" s="35" t="s">
        <v>73</v>
      </c>
      <c r="F86" s="45">
        <v>200</v>
      </c>
      <c r="G86" s="45">
        <v>6.7</v>
      </c>
      <c r="H86" s="45">
        <v>1.6</v>
      </c>
      <c r="I86" s="45">
        <v>38.700000000000003</v>
      </c>
      <c r="J86" s="45">
        <v>152</v>
      </c>
      <c r="K86" s="45">
        <v>686</v>
      </c>
    </row>
    <row r="87" spans="1:11" ht="15" x14ac:dyDescent="0.25">
      <c r="A87" s="22"/>
      <c r="B87" s="15"/>
      <c r="C87" s="11"/>
      <c r="D87" s="7" t="s">
        <v>22</v>
      </c>
      <c r="E87" s="35" t="s">
        <v>74</v>
      </c>
      <c r="F87" s="45">
        <v>100</v>
      </c>
      <c r="G87" s="45">
        <v>2.21</v>
      </c>
      <c r="H87" s="45">
        <v>7.1</v>
      </c>
      <c r="I87" s="45">
        <v>6.33</v>
      </c>
      <c r="J87" s="45">
        <v>125.4</v>
      </c>
      <c r="K87" s="45">
        <v>3.01</v>
      </c>
    </row>
    <row r="88" spans="1:11" ht="15" x14ac:dyDescent="0.25">
      <c r="A88" s="22"/>
      <c r="B88" s="15"/>
      <c r="C88" s="11"/>
      <c r="D88" s="7" t="s">
        <v>23</v>
      </c>
      <c r="E88" s="35"/>
      <c r="F88" s="45"/>
      <c r="G88" s="45"/>
      <c r="H88" s="45"/>
      <c r="I88" s="45"/>
      <c r="J88" s="45"/>
      <c r="K88" s="45"/>
    </row>
    <row r="89" spans="1:11" ht="15" x14ac:dyDescent="0.25">
      <c r="A89" s="22"/>
      <c r="B89" s="15"/>
      <c r="C89" s="11"/>
      <c r="D89" s="6"/>
      <c r="E89" s="35"/>
      <c r="F89" s="45"/>
      <c r="G89" s="45"/>
      <c r="H89" s="45"/>
      <c r="I89" s="45"/>
      <c r="J89" s="45"/>
      <c r="K89" s="46"/>
    </row>
    <row r="90" spans="1:11" ht="15" x14ac:dyDescent="0.25">
      <c r="A90" s="22"/>
      <c r="B90" s="15"/>
      <c r="C90" s="11"/>
      <c r="D90" s="6"/>
      <c r="E90" s="35"/>
      <c r="F90" s="45"/>
      <c r="G90" s="45"/>
      <c r="H90" s="45"/>
      <c r="I90" s="45"/>
      <c r="J90" s="45"/>
      <c r="K90" s="46"/>
    </row>
    <row r="91" spans="1:11" ht="15" x14ac:dyDescent="0.25">
      <c r="A91" s="23"/>
      <c r="B91" s="17"/>
      <c r="C91" s="8"/>
      <c r="D91" s="18" t="s">
        <v>32</v>
      </c>
      <c r="E91" s="9"/>
      <c r="F91" s="47">
        <f>SUM(F84:F90)</f>
        <v>500</v>
      </c>
      <c r="G91" s="47">
        <f t="shared" ref="G91:J91" si="13">SUM(G84:G90)</f>
        <v>15.990000000000002</v>
      </c>
      <c r="H91" s="47">
        <f t="shared" si="13"/>
        <v>16.920000000000002</v>
      </c>
      <c r="I91" s="47">
        <f t="shared" si="13"/>
        <v>77.09</v>
      </c>
      <c r="J91" s="47">
        <f t="shared" si="13"/>
        <v>500.4</v>
      </c>
      <c r="K91" s="48"/>
    </row>
    <row r="92" spans="1:11" ht="15" x14ac:dyDescent="0.25">
      <c r="A92" s="24">
        <v>1</v>
      </c>
      <c r="B92" s="13">
        <f>B84</f>
        <v>5</v>
      </c>
      <c r="C92" s="10" t="s">
        <v>24</v>
      </c>
      <c r="D92" s="7" t="s">
        <v>25</v>
      </c>
      <c r="E92" s="35"/>
      <c r="F92" s="45"/>
      <c r="G92" s="45"/>
      <c r="H92" s="45"/>
      <c r="I92" s="45"/>
      <c r="J92" s="45"/>
      <c r="K92" s="46"/>
    </row>
    <row r="93" spans="1:11" ht="15" x14ac:dyDescent="0.25">
      <c r="A93" s="22"/>
      <c r="B93" s="15"/>
      <c r="C93" s="11"/>
      <c r="D93" s="7" t="s">
        <v>26</v>
      </c>
      <c r="E93" s="35" t="s">
        <v>75</v>
      </c>
      <c r="F93" s="45">
        <v>200</v>
      </c>
      <c r="G93" s="45">
        <v>4.5999999999999996</v>
      </c>
      <c r="H93" s="45">
        <v>4.7</v>
      </c>
      <c r="I93" s="45">
        <v>13.44</v>
      </c>
      <c r="J93" s="45">
        <v>145.34</v>
      </c>
      <c r="K93" s="45">
        <v>0.01</v>
      </c>
    </row>
    <row r="94" spans="1:11" ht="15" x14ac:dyDescent="0.25">
      <c r="A94" s="22"/>
      <c r="B94" s="15"/>
      <c r="C94" s="11"/>
      <c r="D94" s="7" t="s">
        <v>27</v>
      </c>
      <c r="E94" s="35" t="s">
        <v>76</v>
      </c>
      <c r="F94" s="45">
        <v>100</v>
      </c>
      <c r="G94" s="45">
        <v>13.64</v>
      </c>
      <c r="H94" s="45">
        <v>11.2</v>
      </c>
      <c r="I94" s="45">
        <v>11.78</v>
      </c>
      <c r="J94" s="45">
        <v>306.12</v>
      </c>
      <c r="K94" s="45">
        <v>235</v>
      </c>
    </row>
    <row r="95" spans="1:11" ht="15" x14ac:dyDescent="0.25">
      <c r="A95" s="22"/>
      <c r="B95" s="15"/>
      <c r="C95" s="11"/>
      <c r="D95" s="7" t="s">
        <v>28</v>
      </c>
      <c r="E95" s="35" t="s">
        <v>52</v>
      </c>
      <c r="F95" s="45">
        <v>150</v>
      </c>
      <c r="G95" s="45">
        <v>4.2699999999999996</v>
      </c>
      <c r="H95" s="45">
        <v>10.199999999999999</v>
      </c>
      <c r="I95" s="45">
        <v>28.99</v>
      </c>
      <c r="J95" s="45">
        <v>149.47999999999999</v>
      </c>
      <c r="K95" s="45">
        <v>520</v>
      </c>
    </row>
    <row r="96" spans="1:11" ht="15" x14ac:dyDescent="0.25">
      <c r="A96" s="22"/>
      <c r="B96" s="15"/>
      <c r="C96" s="11"/>
      <c r="D96" s="7" t="s">
        <v>29</v>
      </c>
      <c r="E96" s="35" t="s">
        <v>77</v>
      </c>
      <c r="F96" s="45">
        <v>200</v>
      </c>
      <c r="G96" s="45">
        <v>1.7</v>
      </c>
      <c r="H96" s="45">
        <v>0.01</v>
      </c>
      <c r="I96" s="45">
        <v>29.2</v>
      </c>
      <c r="J96" s="45">
        <v>92</v>
      </c>
      <c r="K96" s="45">
        <v>639</v>
      </c>
    </row>
    <row r="97" spans="1:11" ht="15" x14ac:dyDescent="0.25">
      <c r="A97" s="22"/>
      <c r="B97" s="15"/>
      <c r="C97" s="11"/>
      <c r="D97" s="7" t="s">
        <v>30</v>
      </c>
      <c r="E97" s="35"/>
      <c r="F97" s="45"/>
      <c r="G97" s="45"/>
      <c r="H97" s="45"/>
      <c r="I97" s="45"/>
      <c r="J97" s="45"/>
      <c r="K97" s="45"/>
    </row>
    <row r="98" spans="1:11" ht="15" x14ac:dyDescent="0.25">
      <c r="A98" s="22"/>
      <c r="B98" s="15"/>
      <c r="C98" s="11"/>
      <c r="D98" s="7" t="s">
        <v>31</v>
      </c>
      <c r="E98" s="35" t="s">
        <v>46</v>
      </c>
      <c r="F98" s="45">
        <v>50</v>
      </c>
      <c r="G98" s="45">
        <v>2.7</v>
      </c>
      <c r="H98" s="45">
        <v>1.04</v>
      </c>
      <c r="I98" s="45">
        <v>18.5</v>
      </c>
      <c r="J98" s="45">
        <v>17.46</v>
      </c>
      <c r="K98" s="45" t="s">
        <v>38</v>
      </c>
    </row>
    <row r="99" spans="1:11" ht="15" x14ac:dyDescent="0.25">
      <c r="A99" s="22"/>
      <c r="B99" s="15"/>
      <c r="C99" s="11"/>
      <c r="D99" s="6"/>
      <c r="E99" s="35"/>
      <c r="F99" s="45"/>
      <c r="G99" s="45"/>
      <c r="H99" s="45"/>
      <c r="I99" s="45"/>
      <c r="J99" s="45"/>
      <c r="K99" s="46"/>
    </row>
    <row r="100" spans="1:11" ht="15" x14ac:dyDescent="0.25">
      <c r="A100" s="22"/>
      <c r="B100" s="15"/>
      <c r="C100" s="11"/>
      <c r="D100" s="6"/>
      <c r="E100" s="35"/>
      <c r="F100" s="45"/>
      <c r="G100" s="45"/>
      <c r="H100" s="45"/>
      <c r="I100" s="45"/>
      <c r="J100" s="45"/>
      <c r="K100" s="46"/>
    </row>
    <row r="101" spans="1:11" ht="15" x14ac:dyDescent="0.25">
      <c r="A101" s="23"/>
      <c r="B101" s="17"/>
      <c r="C101" s="8"/>
      <c r="D101" s="18" t="s">
        <v>32</v>
      </c>
      <c r="E101" s="9"/>
      <c r="F101" s="47">
        <f>SUM(F92:F100)</f>
        <v>700</v>
      </c>
      <c r="G101" s="47">
        <f t="shared" ref="G101:J101" si="14">SUM(G92:G100)</f>
        <v>26.91</v>
      </c>
      <c r="H101" s="47">
        <f t="shared" si="14"/>
        <v>27.15</v>
      </c>
      <c r="I101" s="47">
        <f t="shared" si="14"/>
        <v>101.91</v>
      </c>
      <c r="J101" s="47">
        <f t="shared" si="14"/>
        <v>710.40000000000009</v>
      </c>
      <c r="K101" s="48"/>
    </row>
    <row r="102" spans="1:11" ht="15.75" thickBot="1" x14ac:dyDescent="0.25">
      <c r="A102" s="27">
        <v>1</v>
      </c>
      <c r="B102" s="28">
        <f>B84</f>
        <v>5</v>
      </c>
      <c r="C102" s="67" t="s">
        <v>4</v>
      </c>
      <c r="D102" s="68"/>
      <c r="E102" s="29"/>
      <c r="F102" s="50">
        <f>F91+F101</f>
        <v>1200</v>
      </c>
      <c r="G102" s="50">
        <f t="shared" ref="G102" si="15">G91+G101</f>
        <v>42.900000000000006</v>
      </c>
      <c r="H102" s="50">
        <f t="shared" ref="H102" si="16">H91+H101</f>
        <v>44.07</v>
      </c>
      <c r="I102" s="50">
        <f t="shared" ref="I102" si="17">I91+I101</f>
        <v>179</v>
      </c>
      <c r="J102" s="50">
        <f t="shared" ref="J102" si="18">J91+J101</f>
        <v>1210.8000000000002</v>
      </c>
      <c r="K102" s="63">
        <v>161</v>
      </c>
    </row>
    <row r="103" spans="1:11" ht="15" x14ac:dyDescent="0.25">
      <c r="A103" s="19">
        <v>2</v>
      </c>
      <c r="B103" s="20">
        <v>1</v>
      </c>
      <c r="C103" s="21" t="s">
        <v>19</v>
      </c>
      <c r="D103" s="5" t="s">
        <v>20</v>
      </c>
      <c r="E103" s="35" t="s">
        <v>37</v>
      </c>
      <c r="F103" s="45">
        <v>200</v>
      </c>
      <c r="G103" s="45">
        <v>8.67</v>
      </c>
      <c r="H103" s="45">
        <v>7.5</v>
      </c>
      <c r="I103" s="45">
        <v>43.39</v>
      </c>
      <c r="J103" s="45">
        <v>258.41000000000003</v>
      </c>
      <c r="K103" s="45">
        <v>3.01</v>
      </c>
    </row>
    <row r="104" spans="1:11" ht="15" x14ac:dyDescent="0.25">
      <c r="A104" s="22"/>
      <c r="B104" s="15"/>
      <c r="C104" s="11"/>
      <c r="D104" s="6"/>
      <c r="E104" s="35"/>
      <c r="F104" s="45"/>
      <c r="G104" s="45"/>
      <c r="H104" s="45"/>
      <c r="I104" s="45"/>
      <c r="J104" s="45"/>
      <c r="K104" s="45"/>
    </row>
    <row r="105" spans="1:11" ht="15" x14ac:dyDescent="0.25">
      <c r="A105" s="22"/>
      <c r="B105" s="15"/>
      <c r="C105" s="11"/>
      <c r="D105" s="7" t="s">
        <v>21</v>
      </c>
      <c r="E105" s="35" t="s">
        <v>78</v>
      </c>
      <c r="F105" s="45">
        <v>200</v>
      </c>
      <c r="G105" s="45">
        <v>0.05</v>
      </c>
      <c r="H105" s="45">
        <v>0.01</v>
      </c>
      <c r="I105" s="45">
        <v>15.08</v>
      </c>
      <c r="J105" s="45">
        <v>61.19</v>
      </c>
      <c r="K105" s="45">
        <v>686</v>
      </c>
    </row>
    <row r="106" spans="1:11" ht="15" x14ac:dyDescent="0.25">
      <c r="A106" s="22"/>
      <c r="B106" s="15"/>
      <c r="C106" s="11"/>
      <c r="D106" s="7" t="s">
        <v>22</v>
      </c>
      <c r="E106" s="35" t="s">
        <v>58</v>
      </c>
      <c r="F106" s="45">
        <v>100</v>
      </c>
      <c r="G106" s="45">
        <v>6.86</v>
      </c>
      <c r="H106" s="45">
        <v>11.2</v>
      </c>
      <c r="I106" s="45">
        <v>9.33</v>
      </c>
      <c r="J106" s="45">
        <v>153.53</v>
      </c>
      <c r="K106" s="45">
        <v>3.01</v>
      </c>
    </row>
    <row r="107" spans="1:11" ht="15" x14ac:dyDescent="0.25">
      <c r="A107" s="22"/>
      <c r="B107" s="15"/>
      <c r="C107" s="11"/>
      <c r="D107" s="7" t="s">
        <v>23</v>
      </c>
      <c r="E107" s="35"/>
      <c r="F107" s="45"/>
      <c r="G107" s="45"/>
      <c r="H107" s="45"/>
      <c r="I107" s="45"/>
      <c r="J107" s="45"/>
      <c r="K107" s="46"/>
    </row>
    <row r="108" spans="1:11" ht="15" x14ac:dyDescent="0.25">
      <c r="A108" s="22"/>
      <c r="B108" s="15"/>
      <c r="C108" s="11"/>
      <c r="D108" s="6"/>
      <c r="E108" s="35"/>
      <c r="F108" s="45"/>
      <c r="G108" s="45"/>
      <c r="H108" s="45"/>
      <c r="I108" s="45"/>
      <c r="J108" s="45"/>
      <c r="K108" s="45"/>
    </row>
    <row r="109" spans="1:11" ht="15" x14ac:dyDescent="0.25">
      <c r="A109" s="22"/>
      <c r="B109" s="15"/>
      <c r="C109" s="11"/>
      <c r="D109" s="6"/>
      <c r="E109" s="35"/>
      <c r="F109" s="45"/>
      <c r="G109" s="45"/>
      <c r="H109" s="45"/>
      <c r="I109" s="45"/>
      <c r="J109" s="45"/>
      <c r="K109" s="46"/>
    </row>
    <row r="110" spans="1:11" ht="15" x14ac:dyDescent="0.25">
      <c r="A110" s="23"/>
      <c r="B110" s="17"/>
      <c r="C110" s="8"/>
      <c r="D110" s="18" t="s">
        <v>32</v>
      </c>
      <c r="E110" s="9"/>
      <c r="F110" s="47">
        <f>SUM(F103:F109)</f>
        <v>500</v>
      </c>
      <c r="G110" s="47">
        <f t="shared" ref="G110:J110" si="19">SUM(G103:G109)</f>
        <v>15.580000000000002</v>
      </c>
      <c r="H110" s="47">
        <f t="shared" si="19"/>
        <v>18.71</v>
      </c>
      <c r="I110" s="47">
        <f t="shared" si="19"/>
        <v>67.8</v>
      </c>
      <c r="J110" s="47">
        <f t="shared" si="19"/>
        <v>473.13</v>
      </c>
      <c r="K110" s="48"/>
    </row>
    <row r="111" spans="1:11" ht="15" x14ac:dyDescent="0.25">
      <c r="A111" s="24">
        <v>2</v>
      </c>
      <c r="B111" s="13">
        <f>B103</f>
        <v>1</v>
      </c>
      <c r="C111" s="10" t="s">
        <v>24</v>
      </c>
      <c r="D111" s="7" t="s">
        <v>25</v>
      </c>
      <c r="E111" s="35"/>
      <c r="F111" s="45"/>
      <c r="G111" s="45"/>
      <c r="H111" s="45"/>
      <c r="I111" s="45"/>
      <c r="J111" s="45"/>
      <c r="K111" s="46"/>
    </row>
    <row r="112" spans="1:11" ht="15" x14ac:dyDescent="0.25">
      <c r="A112" s="22"/>
      <c r="B112" s="15"/>
      <c r="C112" s="11"/>
      <c r="D112" s="7" t="s">
        <v>26</v>
      </c>
      <c r="E112" s="35" t="s">
        <v>79</v>
      </c>
      <c r="F112" s="45">
        <v>200</v>
      </c>
      <c r="G112" s="45">
        <v>4.7</v>
      </c>
      <c r="H112" s="45">
        <v>8.16</v>
      </c>
      <c r="I112" s="45">
        <v>9.23</v>
      </c>
      <c r="J112" s="45">
        <v>99.65</v>
      </c>
      <c r="K112" s="45">
        <v>136</v>
      </c>
    </row>
    <row r="113" spans="1:11" ht="15" x14ac:dyDescent="0.25">
      <c r="A113" s="22"/>
      <c r="B113" s="15"/>
      <c r="C113" s="11"/>
      <c r="D113" s="7" t="s">
        <v>27</v>
      </c>
      <c r="E113" s="35" t="s">
        <v>80</v>
      </c>
      <c r="F113" s="45">
        <v>250</v>
      </c>
      <c r="G113" s="45">
        <v>16.440000000000001</v>
      </c>
      <c r="H113" s="45">
        <v>15.74</v>
      </c>
      <c r="I113" s="45">
        <v>51.53</v>
      </c>
      <c r="J113" s="45">
        <v>528.97</v>
      </c>
      <c r="K113" s="45">
        <v>443</v>
      </c>
    </row>
    <row r="114" spans="1:11" ht="15" x14ac:dyDescent="0.25">
      <c r="A114" s="22"/>
      <c r="B114" s="15"/>
      <c r="C114" s="11"/>
      <c r="D114" s="7" t="s">
        <v>28</v>
      </c>
      <c r="E114" s="35"/>
      <c r="F114" s="45"/>
      <c r="G114" s="45"/>
      <c r="H114" s="45"/>
      <c r="I114" s="45"/>
      <c r="J114" s="45"/>
      <c r="K114" s="45"/>
    </row>
    <row r="115" spans="1:11" ht="15" x14ac:dyDescent="0.25">
      <c r="A115" s="22"/>
      <c r="B115" s="15"/>
      <c r="C115" s="11"/>
      <c r="D115" s="7" t="s">
        <v>29</v>
      </c>
      <c r="E115" s="35" t="s">
        <v>81</v>
      </c>
      <c r="F115" s="45">
        <v>200</v>
      </c>
      <c r="G115" s="45">
        <v>2.33</v>
      </c>
      <c r="H115" s="45">
        <v>0.22</v>
      </c>
      <c r="I115" s="45">
        <v>35.18</v>
      </c>
      <c r="J115" s="45">
        <v>87.06</v>
      </c>
      <c r="K115" s="45">
        <v>430</v>
      </c>
    </row>
    <row r="116" spans="1:11" ht="15" x14ac:dyDescent="0.25">
      <c r="A116" s="22"/>
      <c r="B116" s="15"/>
      <c r="C116" s="11"/>
      <c r="D116" s="7" t="s">
        <v>30</v>
      </c>
      <c r="E116" s="35"/>
      <c r="F116" s="45"/>
      <c r="G116" s="45"/>
      <c r="H116" s="45"/>
      <c r="I116" s="45"/>
      <c r="J116" s="45"/>
      <c r="K116" s="45"/>
    </row>
    <row r="117" spans="1:11" ht="15" x14ac:dyDescent="0.25">
      <c r="A117" s="22"/>
      <c r="B117" s="15"/>
      <c r="C117" s="11"/>
      <c r="D117" s="7" t="s">
        <v>31</v>
      </c>
      <c r="E117" s="35" t="s">
        <v>47</v>
      </c>
      <c r="F117" s="45">
        <v>50</v>
      </c>
      <c r="G117" s="45">
        <v>2.77</v>
      </c>
      <c r="H117" s="45">
        <v>0.55000000000000004</v>
      </c>
      <c r="I117" s="45">
        <v>20.25</v>
      </c>
      <c r="J117" s="45">
        <v>98.8</v>
      </c>
      <c r="K117" s="45" t="s">
        <v>38</v>
      </c>
    </row>
    <row r="118" spans="1:11" ht="15" x14ac:dyDescent="0.25">
      <c r="A118" s="22"/>
      <c r="B118" s="15"/>
      <c r="C118" s="11"/>
      <c r="D118" s="6"/>
      <c r="E118" s="35"/>
      <c r="F118" s="45"/>
      <c r="G118" s="45"/>
      <c r="H118" s="45"/>
      <c r="I118" s="45"/>
      <c r="J118" s="45"/>
      <c r="K118" s="46"/>
    </row>
    <row r="119" spans="1:11" ht="15" x14ac:dyDescent="0.25">
      <c r="A119" s="22"/>
      <c r="B119" s="15"/>
      <c r="C119" s="11"/>
      <c r="D119" s="6"/>
      <c r="E119" s="35"/>
      <c r="F119" s="45"/>
      <c r="G119" s="45"/>
      <c r="H119" s="45"/>
      <c r="I119" s="45"/>
      <c r="J119" s="45"/>
      <c r="K119" s="46"/>
    </row>
    <row r="120" spans="1:11" ht="15" x14ac:dyDescent="0.25">
      <c r="A120" s="23"/>
      <c r="B120" s="17"/>
      <c r="C120" s="8"/>
      <c r="D120" s="18" t="s">
        <v>32</v>
      </c>
      <c r="E120" s="9"/>
      <c r="F120" s="47">
        <f>SUM(F111:F119)</f>
        <v>700</v>
      </c>
      <c r="G120" s="47">
        <f t="shared" ref="G120:J120" si="20">SUM(G111:G119)</f>
        <v>26.24</v>
      </c>
      <c r="H120" s="47">
        <f t="shared" si="20"/>
        <v>24.669999999999998</v>
      </c>
      <c r="I120" s="47">
        <f t="shared" si="20"/>
        <v>116.19</v>
      </c>
      <c r="J120" s="47">
        <f t="shared" si="20"/>
        <v>814.48</v>
      </c>
      <c r="K120" s="48"/>
    </row>
    <row r="121" spans="1:11" ht="15.75" thickBot="1" x14ac:dyDescent="0.25">
      <c r="A121" s="27">
        <f>A103</f>
        <v>2</v>
      </c>
      <c r="B121" s="28">
        <f>B103</f>
        <v>1</v>
      </c>
      <c r="C121" s="67" t="s">
        <v>4</v>
      </c>
      <c r="D121" s="68"/>
      <c r="E121" s="29"/>
      <c r="F121" s="50">
        <f>F110+F120</f>
        <v>1200</v>
      </c>
      <c r="G121" s="50">
        <f t="shared" ref="G121:J121" si="21">G110+G120</f>
        <v>41.82</v>
      </c>
      <c r="H121" s="50">
        <f t="shared" si="21"/>
        <v>43.379999999999995</v>
      </c>
      <c r="I121" s="50">
        <f t="shared" si="21"/>
        <v>183.99</v>
      </c>
      <c r="J121" s="50">
        <f t="shared" si="21"/>
        <v>1287.6100000000001</v>
      </c>
      <c r="K121" s="63">
        <v>161</v>
      </c>
    </row>
    <row r="122" spans="1:11" ht="15" x14ac:dyDescent="0.25">
      <c r="A122" s="14">
        <v>2</v>
      </c>
      <c r="B122" s="15">
        <v>2</v>
      </c>
      <c r="C122" s="21" t="s">
        <v>19</v>
      </c>
      <c r="D122" s="5" t="s">
        <v>20</v>
      </c>
      <c r="E122" s="35" t="s">
        <v>48</v>
      </c>
      <c r="F122" s="45">
        <v>200</v>
      </c>
      <c r="G122" s="45">
        <v>9.4499999999999993</v>
      </c>
      <c r="H122" s="45">
        <v>8.69</v>
      </c>
      <c r="I122" s="45">
        <v>12.19</v>
      </c>
      <c r="J122" s="45">
        <v>201.21</v>
      </c>
      <c r="K122" s="45">
        <v>340.01</v>
      </c>
    </row>
    <row r="123" spans="1:11" ht="15" x14ac:dyDescent="0.25">
      <c r="A123" s="14"/>
      <c r="B123" s="15"/>
      <c r="C123" s="11"/>
      <c r="D123" s="6"/>
      <c r="E123" s="35"/>
      <c r="F123" s="45"/>
      <c r="G123" s="45"/>
      <c r="H123" s="45"/>
      <c r="I123" s="45"/>
      <c r="J123" s="45"/>
      <c r="K123" s="45"/>
    </row>
    <row r="124" spans="1:11" ht="15" x14ac:dyDescent="0.25">
      <c r="A124" s="14"/>
      <c r="B124" s="15"/>
      <c r="C124" s="11"/>
      <c r="D124" s="7" t="s">
        <v>21</v>
      </c>
      <c r="E124" s="35" t="s">
        <v>39</v>
      </c>
      <c r="F124" s="45">
        <v>200</v>
      </c>
      <c r="G124" s="45">
        <v>0.05</v>
      </c>
      <c r="H124" s="45">
        <v>0.01</v>
      </c>
      <c r="I124" s="45">
        <v>15.08</v>
      </c>
      <c r="J124" s="45">
        <v>61.19</v>
      </c>
      <c r="K124" s="45">
        <v>686</v>
      </c>
    </row>
    <row r="125" spans="1:11" ht="15" x14ac:dyDescent="0.25">
      <c r="A125" s="14"/>
      <c r="B125" s="15"/>
      <c r="C125" s="11"/>
      <c r="D125" s="7" t="s">
        <v>22</v>
      </c>
      <c r="E125" s="35" t="s">
        <v>58</v>
      </c>
      <c r="F125" s="45">
        <v>50</v>
      </c>
      <c r="G125" s="45">
        <v>6.66</v>
      </c>
      <c r="H125" s="45">
        <v>9.1999999999999993</v>
      </c>
      <c r="I125" s="45">
        <v>23.66</v>
      </c>
      <c r="J125" s="45">
        <v>153.53</v>
      </c>
      <c r="K125" s="45">
        <v>3.01</v>
      </c>
    </row>
    <row r="126" spans="1:11" ht="15" x14ac:dyDescent="0.25">
      <c r="A126" s="14"/>
      <c r="B126" s="15"/>
      <c r="C126" s="11"/>
      <c r="D126" s="6"/>
      <c r="E126" s="35" t="s">
        <v>66</v>
      </c>
      <c r="F126" s="45">
        <v>50</v>
      </c>
      <c r="G126" s="45">
        <v>1.113</v>
      </c>
      <c r="H126" s="45">
        <v>0.39</v>
      </c>
      <c r="I126" s="45">
        <v>19.57</v>
      </c>
      <c r="J126" s="45">
        <v>54.67</v>
      </c>
      <c r="K126" s="45">
        <v>3.02</v>
      </c>
    </row>
    <row r="127" spans="1:11" ht="15" x14ac:dyDescent="0.25">
      <c r="A127" s="14"/>
      <c r="B127" s="15"/>
      <c r="C127" s="11"/>
      <c r="D127" s="7" t="s">
        <v>23</v>
      </c>
      <c r="E127" s="35"/>
      <c r="F127" s="45"/>
      <c r="G127" s="45"/>
      <c r="H127" s="45"/>
      <c r="I127" s="45"/>
      <c r="J127" s="45"/>
      <c r="K127" s="46"/>
    </row>
    <row r="128" spans="1:11" ht="15" x14ac:dyDescent="0.25">
      <c r="A128" s="14"/>
      <c r="B128" s="15"/>
      <c r="C128" s="11"/>
      <c r="D128" s="6"/>
      <c r="E128" s="35"/>
      <c r="F128" s="45"/>
      <c r="G128" s="45"/>
      <c r="H128" s="45"/>
      <c r="I128" s="45"/>
      <c r="J128" s="45"/>
      <c r="K128" s="46"/>
    </row>
    <row r="129" spans="1:11" ht="15" x14ac:dyDescent="0.25">
      <c r="A129" s="16"/>
      <c r="B129" s="17"/>
      <c r="C129" s="8"/>
      <c r="D129" s="18" t="s">
        <v>32</v>
      </c>
      <c r="E129" s="9"/>
      <c r="F129" s="47">
        <f>SUM(F122:F128)</f>
        <v>500</v>
      </c>
      <c r="G129" s="60">
        <f t="shared" ref="G129" si="22">SUM(G122:G128)</f>
        <v>17.273</v>
      </c>
      <c r="H129" s="47">
        <f t="shared" ref="H129" si="23">SUM(H122:H128)</f>
        <v>18.29</v>
      </c>
      <c r="I129" s="47">
        <f t="shared" ref="I129" si="24">SUM(I122:I128)</f>
        <v>70.5</v>
      </c>
      <c r="J129" s="47">
        <f t="shared" ref="J129" si="25">SUM(J122:J128)</f>
        <v>470.59999999999997</v>
      </c>
      <c r="K129" s="48"/>
    </row>
    <row r="130" spans="1:11" ht="15" x14ac:dyDescent="0.25">
      <c r="A130" s="13">
        <f>A122</f>
        <v>2</v>
      </c>
      <c r="B130" s="13">
        <f>B122</f>
        <v>2</v>
      </c>
      <c r="C130" s="10" t="s">
        <v>24</v>
      </c>
      <c r="D130" s="7" t="s">
        <v>25</v>
      </c>
      <c r="E130" s="35"/>
      <c r="F130" s="45"/>
      <c r="G130" s="45"/>
      <c r="H130" s="45"/>
      <c r="I130" s="45"/>
      <c r="J130" s="45"/>
      <c r="K130" s="46"/>
    </row>
    <row r="131" spans="1:11" ht="15" x14ac:dyDescent="0.25">
      <c r="A131" s="14"/>
      <c r="B131" s="15"/>
      <c r="C131" s="11"/>
      <c r="D131" s="7" t="s">
        <v>26</v>
      </c>
      <c r="E131" s="35" t="s">
        <v>82</v>
      </c>
      <c r="F131" s="45">
        <v>200</v>
      </c>
      <c r="G131" s="45">
        <v>4.0999999999999996</v>
      </c>
      <c r="H131" s="45">
        <v>5.92</v>
      </c>
      <c r="I131" s="45">
        <v>13.24</v>
      </c>
      <c r="J131" s="45">
        <v>50.93</v>
      </c>
      <c r="K131" s="45">
        <v>1.01</v>
      </c>
    </row>
    <row r="132" spans="1:11" ht="15" x14ac:dyDescent="0.25">
      <c r="A132" s="14"/>
      <c r="B132" s="15"/>
      <c r="C132" s="11"/>
      <c r="D132" s="7" t="s">
        <v>27</v>
      </c>
      <c r="E132" s="35" t="s">
        <v>83</v>
      </c>
      <c r="F132" s="45">
        <v>250</v>
      </c>
      <c r="G132" s="45">
        <v>18.8</v>
      </c>
      <c r="H132" s="45">
        <v>17.399999999999999</v>
      </c>
      <c r="I132" s="45">
        <v>36.25</v>
      </c>
      <c r="J132" s="45">
        <v>566.11</v>
      </c>
      <c r="K132" s="45">
        <v>263</v>
      </c>
    </row>
    <row r="133" spans="1:11" ht="15" x14ac:dyDescent="0.25">
      <c r="A133" s="14"/>
      <c r="B133" s="15"/>
      <c r="C133" s="11"/>
      <c r="D133" s="7" t="s">
        <v>28</v>
      </c>
      <c r="E133" s="35"/>
      <c r="F133" s="45"/>
      <c r="G133" s="45"/>
      <c r="H133" s="45"/>
      <c r="I133" s="45"/>
      <c r="J133" s="45"/>
      <c r="K133" s="45"/>
    </row>
    <row r="134" spans="1:11" ht="15" x14ac:dyDescent="0.25">
      <c r="A134" s="14"/>
      <c r="B134" s="15"/>
      <c r="C134" s="11"/>
      <c r="D134" s="7" t="s">
        <v>29</v>
      </c>
      <c r="E134" s="35" t="s">
        <v>84</v>
      </c>
      <c r="F134" s="45">
        <v>200</v>
      </c>
      <c r="G134" s="45">
        <v>1.06</v>
      </c>
      <c r="H134" s="45">
        <v>1.07</v>
      </c>
      <c r="I134" s="45">
        <v>38.9</v>
      </c>
      <c r="J134" s="45">
        <v>101.2</v>
      </c>
      <c r="K134" s="45">
        <v>430</v>
      </c>
    </row>
    <row r="135" spans="1:11" ht="15" x14ac:dyDescent="0.25">
      <c r="A135" s="14"/>
      <c r="B135" s="15"/>
      <c r="C135" s="11"/>
      <c r="D135" s="7" t="s">
        <v>30</v>
      </c>
      <c r="E135" s="35"/>
      <c r="F135" s="45"/>
      <c r="G135" s="45"/>
      <c r="H135" s="45"/>
      <c r="I135" s="45"/>
      <c r="J135" s="45"/>
      <c r="K135" s="45"/>
    </row>
    <row r="136" spans="1:11" ht="15" x14ac:dyDescent="0.25">
      <c r="A136" s="14"/>
      <c r="B136" s="15"/>
      <c r="C136" s="11"/>
      <c r="D136" s="7" t="s">
        <v>31</v>
      </c>
      <c r="E136" s="35" t="s">
        <v>47</v>
      </c>
      <c r="F136" s="45">
        <v>50</v>
      </c>
      <c r="G136" s="45">
        <v>2.77</v>
      </c>
      <c r="H136" s="45">
        <v>0.55000000000000004</v>
      </c>
      <c r="I136" s="45">
        <v>20.25</v>
      </c>
      <c r="J136" s="45">
        <v>98.8</v>
      </c>
      <c r="K136" s="45" t="s">
        <v>38</v>
      </c>
    </row>
    <row r="137" spans="1:11" ht="15" x14ac:dyDescent="0.25">
      <c r="A137" s="14"/>
      <c r="B137" s="15"/>
      <c r="C137" s="11"/>
      <c r="D137" s="6"/>
      <c r="E137" s="35"/>
      <c r="F137" s="45"/>
      <c r="G137" s="45"/>
      <c r="H137" s="45"/>
      <c r="I137" s="45"/>
      <c r="J137" s="45"/>
      <c r="K137" s="45"/>
    </row>
    <row r="138" spans="1:11" ht="15" x14ac:dyDescent="0.25">
      <c r="A138" s="14"/>
      <c r="B138" s="15"/>
      <c r="C138" s="11"/>
      <c r="D138" s="6"/>
      <c r="E138" s="35"/>
      <c r="F138" s="45"/>
      <c r="G138" s="45"/>
      <c r="H138" s="45"/>
      <c r="I138" s="45"/>
      <c r="J138" s="45"/>
      <c r="K138" s="46"/>
    </row>
    <row r="139" spans="1:11" ht="15" x14ac:dyDescent="0.25">
      <c r="A139" s="16"/>
      <c r="B139" s="17"/>
      <c r="C139" s="8"/>
      <c r="D139" s="18" t="s">
        <v>32</v>
      </c>
      <c r="E139" s="9"/>
      <c r="F139" s="47">
        <f>SUM(F130:F138)</f>
        <v>700</v>
      </c>
      <c r="G139" s="47">
        <f t="shared" ref="G139" si="26">SUM(G130:G138)</f>
        <v>26.729999999999997</v>
      </c>
      <c r="H139" s="47">
        <f t="shared" ref="H139" si="27">SUM(H130:H138)</f>
        <v>24.94</v>
      </c>
      <c r="I139" s="47">
        <f t="shared" ref="I139" si="28">SUM(I130:I138)</f>
        <v>108.64</v>
      </c>
      <c r="J139" s="47">
        <f t="shared" ref="J139" si="29">SUM(J130:J138)</f>
        <v>817.04</v>
      </c>
      <c r="K139" s="48"/>
    </row>
    <row r="140" spans="1:11" ht="15.75" customHeight="1" thickBot="1" x14ac:dyDescent="0.25">
      <c r="A140" s="30">
        <f>A122</f>
        <v>2</v>
      </c>
      <c r="B140" s="30">
        <f>B122</f>
        <v>2</v>
      </c>
      <c r="C140" s="67" t="s">
        <v>4</v>
      </c>
      <c r="D140" s="68"/>
      <c r="E140" s="29"/>
      <c r="F140" s="50">
        <f>F129+F139</f>
        <v>1200</v>
      </c>
      <c r="G140" s="62">
        <f t="shared" ref="G140" si="30">G129+G139</f>
        <v>44.003</v>
      </c>
      <c r="H140" s="50">
        <f t="shared" ref="H140" si="31">H129+H139</f>
        <v>43.230000000000004</v>
      </c>
      <c r="I140" s="50">
        <f t="shared" ref="I140" si="32">I129+I139</f>
        <v>179.14</v>
      </c>
      <c r="J140" s="50">
        <f t="shared" ref="J140" si="33">J129+J139</f>
        <v>1287.6399999999999</v>
      </c>
      <c r="K140" s="63">
        <v>161</v>
      </c>
    </row>
    <row r="141" spans="1:11" ht="15" x14ac:dyDescent="0.25">
      <c r="A141" s="19">
        <v>2</v>
      </c>
      <c r="B141" s="20">
        <v>3</v>
      </c>
      <c r="C141" s="21" t="s">
        <v>19</v>
      </c>
      <c r="D141" s="5" t="s">
        <v>20</v>
      </c>
      <c r="E141" s="35" t="s">
        <v>44</v>
      </c>
      <c r="F141" s="45">
        <v>200</v>
      </c>
      <c r="G141" s="45">
        <v>8.85</v>
      </c>
      <c r="H141" s="45">
        <v>5.0999999999999996</v>
      </c>
      <c r="I141" s="45">
        <v>44.81</v>
      </c>
      <c r="J141" s="45">
        <v>261.22000000000003</v>
      </c>
      <c r="K141" s="45">
        <v>3.09</v>
      </c>
    </row>
    <row r="142" spans="1:11" ht="15" x14ac:dyDescent="0.25">
      <c r="A142" s="22"/>
      <c r="B142" s="15"/>
      <c r="C142" s="11"/>
      <c r="D142" s="6"/>
      <c r="E142" s="35"/>
      <c r="F142" s="45"/>
      <c r="G142" s="45"/>
      <c r="H142" s="45"/>
      <c r="I142" s="45"/>
      <c r="J142" s="45"/>
      <c r="K142" s="45"/>
    </row>
    <row r="143" spans="1:11" ht="15" x14ac:dyDescent="0.25">
      <c r="A143" s="22"/>
      <c r="B143" s="15"/>
      <c r="C143" s="11"/>
      <c r="D143" s="7" t="s">
        <v>21</v>
      </c>
      <c r="E143" s="35" t="s">
        <v>39</v>
      </c>
      <c r="F143" s="45">
        <v>200</v>
      </c>
      <c r="G143" s="45">
        <v>0.05</v>
      </c>
      <c r="H143" s="45">
        <v>0.01</v>
      </c>
      <c r="I143" s="45">
        <v>15.08</v>
      </c>
      <c r="J143" s="45">
        <v>61.19</v>
      </c>
      <c r="K143" s="45">
        <v>686</v>
      </c>
    </row>
    <row r="144" spans="1:11" ht="15" x14ac:dyDescent="0.25">
      <c r="A144" s="22"/>
      <c r="B144" s="15"/>
      <c r="C144" s="11"/>
      <c r="D144" s="7" t="s">
        <v>22</v>
      </c>
      <c r="E144" s="35" t="s">
        <v>58</v>
      </c>
      <c r="F144" s="45">
        <v>100</v>
      </c>
      <c r="G144" s="45">
        <v>6.66</v>
      </c>
      <c r="H144" s="45">
        <v>11.2</v>
      </c>
      <c r="I144" s="45">
        <v>9.33</v>
      </c>
      <c r="J144" s="45">
        <v>153.53</v>
      </c>
      <c r="K144" s="45">
        <v>3.01</v>
      </c>
    </row>
    <row r="145" spans="1:11" ht="15" x14ac:dyDescent="0.25">
      <c r="A145" s="22"/>
      <c r="B145" s="15"/>
      <c r="C145" s="11"/>
      <c r="D145" s="7" t="s">
        <v>23</v>
      </c>
      <c r="E145" s="35"/>
      <c r="F145" s="45"/>
      <c r="G145" s="45"/>
      <c r="H145" s="45"/>
      <c r="I145" s="45"/>
      <c r="J145" s="45"/>
      <c r="K145" s="45"/>
    </row>
    <row r="146" spans="1:11" ht="15" x14ac:dyDescent="0.25">
      <c r="A146" s="22"/>
      <c r="B146" s="15"/>
      <c r="C146" s="11"/>
      <c r="D146" s="6"/>
      <c r="E146" s="35"/>
      <c r="F146" s="45"/>
      <c r="G146" s="45"/>
      <c r="H146" s="45"/>
      <c r="I146" s="45"/>
      <c r="J146" s="45"/>
      <c r="K146" s="45"/>
    </row>
    <row r="147" spans="1:11" ht="15" x14ac:dyDescent="0.25">
      <c r="A147" s="22"/>
      <c r="B147" s="15"/>
      <c r="C147" s="11"/>
      <c r="D147" s="6"/>
      <c r="E147" s="35"/>
      <c r="F147" s="45"/>
      <c r="G147" s="45"/>
      <c r="H147" s="45"/>
      <c r="I147" s="45"/>
      <c r="J147" s="45"/>
      <c r="K147" s="46"/>
    </row>
    <row r="148" spans="1:11" ht="15" x14ac:dyDescent="0.25">
      <c r="A148" s="23"/>
      <c r="B148" s="17"/>
      <c r="C148" s="8"/>
      <c r="D148" s="18" t="s">
        <v>32</v>
      </c>
      <c r="E148" s="9"/>
      <c r="F148" s="47">
        <f>SUM(F141:F147)</f>
        <v>500</v>
      </c>
      <c r="G148" s="47">
        <f t="shared" ref="G148" si="34">SUM(G141:G147)</f>
        <v>15.56</v>
      </c>
      <c r="H148" s="47">
        <f t="shared" ref="H148" si="35">SUM(H141:H147)</f>
        <v>16.309999999999999</v>
      </c>
      <c r="I148" s="47">
        <f t="shared" ref="I148" si="36">SUM(I141:I147)</f>
        <v>69.22</v>
      </c>
      <c r="J148" s="47">
        <f t="shared" ref="J148" si="37">SUM(J141:J147)</f>
        <v>475.94000000000005</v>
      </c>
      <c r="K148" s="48"/>
    </row>
    <row r="149" spans="1:11" ht="15" x14ac:dyDescent="0.25">
      <c r="A149" s="24">
        <f>A141</f>
        <v>2</v>
      </c>
      <c r="B149" s="13">
        <f>B141</f>
        <v>3</v>
      </c>
      <c r="C149" s="10" t="s">
        <v>24</v>
      </c>
      <c r="D149" s="7" t="s">
        <v>25</v>
      </c>
      <c r="E149" s="35"/>
      <c r="F149" s="45"/>
      <c r="G149" s="45"/>
      <c r="H149" s="45"/>
      <c r="I149" s="45"/>
      <c r="J149" s="45"/>
      <c r="K149" s="46"/>
    </row>
    <row r="150" spans="1:11" ht="15" x14ac:dyDescent="0.25">
      <c r="A150" s="22"/>
      <c r="B150" s="15"/>
      <c r="C150" s="11"/>
      <c r="D150" s="7" t="s">
        <v>26</v>
      </c>
      <c r="E150" s="35" t="s">
        <v>85</v>
      </c>
      <c r="F150" s="45">
        <v>200</v>
      </c>
      <c r="G150" s="45">
        <v>4.5</v>
      </c>
      <c r="H150" s="45">
        <v>6.01</v>
      </c>
      <c r="I150" s="45">
        <v>15.14</v>
      </c>
      <c r="J150" s="45">
        <v>151.41</v>
      </c>
      <c r="K150" s="45">
        <v>755.01</v>
      </c>
    </row>
    <row r="151" spans="1:11" ht="15" x14ac:dyDescent="0.25">
      <c r="A151" s="22"/>
      <c r="B151" s="15"/>
      <c r="C151" s="11"/>
      <c r="D151" s="7" t="s">
        <v>27</v>
      </c>
      <c r="E151" s="35" t="s">
        <v>49</v>
      </c>
      <c r="F151" s="45">
        <v>100</v>
      </c>
      <c r="G151" s="45">
        <v>10.57</v>
      </c>
      <c r="H151" s="45">
        <v>14.04</v>
      </c>
      <c r="I151" s="45">
        <v>14.97</v>
      </c>
      <c r="J151" s="45">
        <v>183.75</v>
      </c>
      <c r="K151" s="45">
        <v>101.01</v>
      </c>
    </row>
    <row r="152" spans="1:11" ht="15" x14ac:dyDescent="0.25">
      <c r="A152" s="22"/>
      <c r="B152" s="15"/>
      <c r="C152" s="11"/>
      <c r="D152" s="7" t="s">
        <v>28</v>
      </c>
      <c r="E152" s="35" t="s">
        <v>50</v>
      </c>
      <c r="F152" s="45">
        <v>150</v>
      </c>
      <c r="G152" s="45">
        <v>5.64</v>
      </c>
      <c r="H152" s="45">
        <v>4.99</v>
      </c>
      <c r="I152" s="45">
        <v>36</v>
      </c>
      <c r="J152" s="45">
        <v>221.65</v>
      </c>
      <c r="K152" s="45">
        <v>516</v>
      </c>
    </row>
    <row r="153" spans="1:11" ht="15" x14ac:dyDescent="0.25">
      <c r="A153" s="22"/>
      <c r="B153" s="15"/>
      <c r="C153" s="11"/>
      <c r="D153" s="7"/>
      <c r="E153" s="35"/>
      <c r="F153" s="45"/>
      <c r="G153" s="45"/>
      <c r="H153" s="45"/>
      <c r="I153" s="45"/>
      <c r="J153" s="45"/>
      <c r="K153" s="45"/>
    </row>
    <row r="154" spans="1:11" ht="15" x14ac:dyDescent="0.25">
      <c r="A154" s="22"/>
      <c r="B154" s="15"/>
      <c r="C154" s="11"/>
      <c r="D154" s="7" t="s">
        <v>29</v>
      </c>
      <c r="E154" s="35" t="s">
        <v>45</v>
      </c>
      <c r="F154" s="45">
        <v>200</v>
      </c>
      <c r="G154" s="45">
        <v>0.02</v>
      </c>
      <c r="H154" s="45">
        <v>0.01</v>
      </c>
      <c r="I154" s="45">
        <v>14.98</v>
      </c>
      <c r="J154" s="45">
        <v>60</v>
      </c>
      <c r="K154" s="45">
        <v>430</v>
      </c>
    </row>
    <row r="155" spans="1:11" ht="15" x14ac:dyDescent="0.25">
      <c r="A155" s="22"/>
      <c r="B155" s="15"/>
      <c r="C155" s="11"/>
      <c r="D155" s="7" t="s">
        <v>30</v>
      </c>
      <c r="E155" s="35"/>
      <c r="F155" s="45"/>
      <c r="G155" s="45"/>
      <c r="H155" s="45"/>
      <c r="I155" s="45"/>
      <c r="J155" s="45"/>
      <c r="K155" s="45"/>
    </row>
    <row r="156" spans="1:11" ht="15" x14ac:dyDescent="0.25">
      <c r="A156" s="22"/>
      <c r="B156" s="15"/>
      <c r="C156" s="11"/>
      <c r="D156" s="7" t="s">
        <v>31</v>
      </c>
      <c r="E156" s="35" t="s">
        <v>47</v>
      </c>
      <c r="F156" s="45">
        <v>50</v>
      </c>
      <c r="G156" s="45">
        <v>2.77</v>
      </c>
      <c r="H156" s="45">
        <v>0.55000000000000004</v>
      </c>
      <c r="I156" s="45">
        <v>20.25</v>
      </c>
      <c r="J156" s="45">
        <v>98.8</v>
      </c>
      <c r="K156" s="45" t="s">
        <v>38</v>
      </c>
    </row>
    <row r="157" spans="1:11" ht="15" x14ac:dyDescent="0.25">
      <c r="A157" s="22"/>
      <c r="B157" s="15"/>
      <c r="C157" s="11"/>
      <c r="D157" s="6"/>
      <c r="E157" s="35"/>
      <c r="F157" s="45"/>
      <c r="G157" s="45"/>
      <c r="H157" s="45"/>
      <c r="I157" s="45"/>
      <c r="J157" s="45"/>
      <c r="K157" s="46"/>
    </row>
    <row r="158" spans="1:11" ht="15" x14ac:dyDescent="0.25">
      <c r="A158" s="22"/>
      <c r="B158" s="15"/>
      <c r="C158" s="11"/>
      <c r="D158" s="6"/>
      <c r="E158" s="35"/>
      <c r="F158" s="45"/>
      <c r="G158" s="45"/>
      <c r="H158" s="45"/>
      <c r="I158" s="45"/>
      <c r="J158" s="45"/>
      <c r="K158" s="46"/>
    </row>
    <row r="159" spans="1:11" ht="15" x14ac:dyDescent="0.25">
      <c r="A159" s="23"/>
      <c r="B159" s="17"/>
      <c r="C159" s="8"/>
      <c r="D159" s="18" t="s">
        <v>32</v>
      </c>
      <c r="E159" s="9"/>
      <c r="F159" s="47">
        <f>SUM(F149:F158)</f>
        <v>700</v>
      </c>
      <c r="G159" s="47">
        <f t="shared" ref="G159" si="38">SUM(G149:G158)</f>
        <v>23.5</v>
      </c>
      <c r="H159" s="47">
        <f t="shared" ref="H159" si="39">SUM(H149:H158)</f>
        <v>25.6</v>
      </c>
      <c r="I159" s="47">
        <f t="shared" ref="I159" si="40">SUM(I149:I158)</f>
        <v>101.34</v>
      </c>
      <c r="J159" s="47">
        <f t="shared" ref="J159" si="41">SUM(J149:J158)</f>
        <v>715.6099999999999</v>
      </c>
      <c r="K159" s="48"/>
    </row>
    <row r="160" spans="1:11" ht="15.75" customHeight="1" thickBot="1" x14ac:dyDescent="0.25">
      <c r="A160" s="27">
        <f>A141</f>
        <v>2</v>
      </c>
      <c r="B160" s="28">
        <f>B141</f>
        <v>3</v>
      </c>
      <c r="C160" s="67" t="s">
        <v>4</v>
      </c>
      <c r="D160" s="68"/>
      <c r="E160" s="29"/>
      <c r="F160" s="50">
        <f>F148+F159</f>
        <v>1200</v>
      </c>
      <c r="G160" s="50">
        <f t="shared" ref="G160" si="42">G148+G159</f>
        <v>39.06</v>
      </c>
      <c r="H160" s="50">
        <f t="shared" ref="H160" si="43">H148+H159</f>
        <v>41.91</v>
      </c>
      <c r="I160" s="50">
        <f t="shared" ref="I160" si="44">I148+I159</f>
        <v>170.56</v>
      </c>
      <c r="J160" s="50">
        <f t="shared" ref="J160" si="45">J148+J159</f>
        <v>1191.55</v>
      </c>
      <c r="K160" s="63">
        <v>161</v>
      </c>
    </row>
    <row r="161" spans="1:11" ht="15" x14ac:dyDescent="0.25">
      <c r="A161" s="19">
        <v>2</v>
      </c>
      <c r="B161" s="20">
        <v>4</v>
      </c>
      <c r="C161" s="21" t="s">
        <v>19</v>
      </c>
      <c r="D161" s="5" t="s">
        <v>20</v>
      </c>
      <c r="E161" s="35" t="s">
        <v>86</v>
      </c>
      <c r="F161" s="45">
        <v>200</v>
      </c>
      <c r="G161" s="45">
        <v>15.1</v>
      </c>
      <c r="H161" s="45">
        <v>16.329999999999998</v>
      </c>
      <c r="I161" s="45">
        <v>45.58</v>
      </c>
      <c r="J161" s="45">
        <v>397.8</v>
      </c>
      <c r="K161" s="45">
        <v>326.01</v>
      </c>
    </row>
    <row r="162" spans="1:11" ht="15" x14ac:dyDescent="0.25">
      <c r="A162" s="22"/>
      <c r="B162" s="15"/>
      <c r="C162" s="11"/>
      <c r="D162" s="6"/>
      <c r="E162" s="35"/>
      <c r="F162" s="45"/>
      <c r="G162" s="45"/>
      <c r="H162" s="45"/>
      <c r="I162" s="45"/>
      <c r="J162" s="45"/>
      <c r="K162" s="45"/>
    </row>
    <row r="163" spans="1:11" ht="15" x14ac:dyDescent="0.25">
      <c r="A163" s="22"/>
      <c r="B163" s="15"/>
      <c r="C163" s="11"/>
      <c r="D163" s="7" t="s">
        <v>21</v>
      </c>
      <c r="E163" s="35" t="s">
        <v>39</v>
      </c>
      <c r="F163" s="45">
        <v>200</v>
      </c>
      <c r="G163" s="45">
        <v>0.05</v>
      </c>
      <c r="H163" s="45">
        <v>0.01</v>
      </c>
      <c r="I163" s="45">
        <v>15.08</v>
      </c>
      <c r="J163" s="45">
        <v>61.19</v>
      </c>
      <c r="K163" s="45">
        <v>686</v>
      </c>
    </row>
    <row r="164" spans="1:11" ht="15" x14ac:dyDescent="0.25">
      <c r="A164" s="22"/>
      <c r="B164" s="15"/>
      <c r="C164" s="11"/>
      <c r="D164" s="7" t="s">
        <v>22</v>
      </c>
      <c r="E164" s="35" t="s">
        <v>87</v>
      </c>
      <c r="F164" s="45">
        <v>100</v>
      </c>
      <c r="G164" s="45">
        <v>3.33</v>
      </c>
      <c r="H164" s="45">
        <v>2.04</v>
      </c>
      <c r="I164" s="45">
        <v>8.1999999999999993</v>
      </c>
      <c r="J164" s="45">
        <v>20.239999999999998</v>
      </c>
      <c r="K164" s="45">
        <v>3.01</v>
      </c>
    </row>
    <row r="165" spans="1:11" ht="15" x14ac:dyDescent="0.25">
      <c r="A165" s="22"/>
      <c r="B165" s="15"/>
      <c r="C165" s="11"/>
      <c r="D165" s="7" t="s">
        <v>23</v>
      </c>
      <c r="E165" s="35"/>
      <c r="F165" s="45"/>
      <c r="G165" s="45"/>
      <c r="H165" s="45"/>
      <c r="I165" s="45"/>
      <c r="J165" s="45"/>
      <c r="K165" s="45"/>
    </row>
    <row r="166" spans="1:11" ht="15" x14ac:dyDescent="0.25">
      <c r="A166" s="22"/>
      <c r="B166" s="15"/>
      <c r="C166" s="11"/>
      <c r="D166" s="6"/>
      <c r="E166" s="35"/>
      <c r="F166" s="45"/>
      <c r="G166" s="45"/>
      <c r="H166" s="45"/>
      <c r="I166" s="45"/>
      <c r="J166" s="45"/>
      <c r="K166" s="46"/>
    </row>
    <row r="167" spans="1:11" ht="15" x14ac:dyDescent="0.25">
      <c r="A167" s="22"/>
      <c r="B167" s="15"/>
      <c r="C167" s="11"/>
      <c r="D167" s="6"/>
      <c r="E167" s="35"/>
      <c r="F167" s="45"/>
      <c r="G167" s="45"/>
      <c r="H167" s="45"/>
      <c r="I167" s="45"/>
      <c r="J167" s="45"/>
      <c r="K167" s="46"/>
    </row>
    <row r="168" spans="1:11" ht="15" x14ac:dyDescent="0.25">
      <c r="A168" s="23"/>
      <c r="B168" s="17"/>
      <c r="C168" s="8"/>
      <c r="D168" s="18" t="s">
        <v>32</v>
      </c>
      <c r="E168" s="9"/>
      <c r="F168" s="47">
        <f>SUM(F161:F167)</f>
        <v>500</v>
      </c>
      <c r="G168" s="47">
        <f t="shared" ref="G168" si="46">SUM(G161:G167)</f>
        <v>18.48</v>
      </c>
      <c r="H168" s="47">
        <f t="shared" ref="H168" si="47">SUM(H161:H167)</f>
        <v>18.38</v>
      </c>
      <c r="I168" s="47">
        <f t="shared" ref="I168" si="48">SUM(I161:I167)</f>
        <v>68.86</v>
      </c>
      <c r="J168" s="47">
        <f t="shared" ref="J168" si="49">SUM(J161:J167)</f>
        <v>479.23</v>
      </c>
      <c r="K168" s="48"/>
    </row>
    <row r="169" spans="1:11" ht="15" x14ac:dyDescent="0.25">
      <c r="A169" s="24">
        <v>2</v>
      </c>
      <c r="B169" s="13">
        <f>B161</f>
        <v>4</v>
      </c>
      <c r="C169" s="10" t="s">
        <v>24</v>
      </c>
      <c r="D169" s="7" t="s">
        <v>25</v>
      </c>
      <c r="E169" s="35"/>
      <c r="F169" s="45"/>
      <c r="G169" s="45"/>
      <c r="H169" s="45"/>
      <c r="I169" s="45"/>
      <c r="J169" s="45"/>
      <c r="K169" s="46"/>
    </row>
    <row r="170" spans="1:11" ht="15" x14ac:dyDescent="0.25">
      <c r="A170" s="22"/>
      <c r="B170" s="15"/>
      <c r="C170" s="11"/>
      <c r="D170" s="7" t="s">
        <v>26</v>
      </c>
      <c r="E170" s="35" t="s">
        <v>61</v>
      </c>
      <c r="F170" s="45">
        <v>200</v>
      </c>
      <c r="G170" s="45">
        <v>5.6</v>
      </c>
      <c r="H170" s="45">
        <v>6.18</v>
      </c>
      <c r="I170" s="45">
        <v>29</v>
      </c>
      <c r="J170" s="45">
        <v>181.22</v>
      </c>
      <c r="K170" s="45">
        <v>139</v>
      </c>
    </row>
    <row r="171" spans="1:11" ht="15" x14ac:dyDescent="0.25">
      <c r="A171" s="22"/>
      <c r="B171" s="15"/>
      <c r="C171" s="11"/>
      <c r="D171" s="7" t="s">
        <v>27</v>
      </c>
      <c r="E171" s="35" t="s">
        <v>62</v>
      </c>
      <c r="F171" s="45">
        <v>100</v>
      </c>
      <c r="G171" s="45">
        <v>9.51</v>
      </c>
      <c r="H171" s="45">
        <v>11.5</v>
      </c>
      <c r="I171" s="45">
        <v>10</v>
      </c>
      <c r="J171" s="45">
        <v>304.55</v>
      </c>
      <c r="K171" s="45">
        <v>260</v>
      </c>
    </row>
    <row r="172" spans="1:11" ht="15" x14ac:dyDescent="0.25">
      <c r="A172" s="22"/>
      <c r="B172" s="15"/>
      <c r="C172" s="11"/>
      <c r="D172" s="7" t="s">
        <v>28</v>
      </c>
      <c r="E172" s="35" t="s">
        <v>51</v>
      </c>
      <c r="F172" s="45">
        <v>150</v>
      </c>
      <c r="G172" s="45">
        <v>8.7200000000000006</v>
      </c>
      <c r="H172" s="45">
        <v>6.61</v>
      </c>
      <c r="I172" s="45">
        <v>39.44</v>
      </c>
      <c r="J172" s="45">
        <v>251.55</v>
      </c>
      <c r="K172" s="45">
        <v>186</v>
      </c>
    </row>
    <row r="173" spans="1:11" ht="15" x14ac:dyDescent="0.25">
      <c r="A173" s="22"/>
      <c r="B173" s="15"/>
      <c r="C173" s="11"/>
      <c r="D173" s="7" t="s">
        <v>29</v>
      </c>
      <c r="E173" s="35" t="s">
        <v>45</v>
      </c>
      <c r="F173" s="45">
        <v>200</v>
      </c>
      <c r="G173" s="45">
        <v>0.02</v>
      </c>
      <c r="H173" s="45">
        <v>0.01</v>
      </c>
      <c r="I173" s="45">
        <v>14.98</v>
      </c>
      <c r="J173" s="45">
        <v>60</v>
      </c>
      <c r="K173" s="45">
        <v>430</v>
      </c>
    </row>
    <row r="174" spans="1:11" ht="15" x14ac:dyDescent="0.25">
      <c r="A174" s="22"/>
      <c r="B174" s="15"/>
      <c r="C174" s="11"/>
      <c r="D174" s="7" t="s">
        <v>30</v>
      </c>
      <c r="E174" s="35"/>
      <c r="F174" s="45"/>
      <c r="G174" s="45"/>
      <c r="H174" s="45"/>
      <c r="I174" s="45"/>
      <c r="J174" s="45"/>
      <c r="K174" s="45"/>
    </row>
    <row r="175" spans="1:11" ht="15" x14ac:dyDescent="0.25">
      <c r="A175" s="22"/>
      <c r="B175" s="15"/>
      <c r="C175" s="11"/>
      <c r="D175" s="7" t="s">
        <v>31</v>
      </c>
      <c r="E175" s="35" t="s">
        <v>46</v>
      </c>
      <c r="F175" s="45">
        <v>50</v>
      </c>
      <c r="G175" s="45">
        <v>2.7</v>
      </c>
      <c r="H175" s="45">
        <v>1.04</v>
      </c>
      <c r="I175" s="45">
        <v>18.5</v>
      </c>
      <c r="J175" s="45">
        <v>17.46</v>
      </c>
      <c r="K175" s="45" t="s">
        <v>38</v>
      </c>
    </row>
    <row r="176" spans="1:11" ht="15" x14ac:dyDescent="0.25">
      <c r="A176" s="22"/>
      <c r="B176" s="15"/>
      <c r="C176" s="11"/>
      <c r="D176" s="6"/>
      <c r="E176" s="35"/>
      <c r="F176" s="45"/>
      <c r="G176" s="45"/>
      <c r="H176" s="45"/>
      <c r="I176" s="45"/>
      <c r="J176" s="45"/>
      <c r="K176" s="46"/>
    </row>
    <row r="177" spans="1:11" ht="15" x14ac:dyDescent="0.25">
      <c r="A177" s="22"/>
      <c r="B177" s="15"/>
      <c r="C177" s="11"/>
      <c r="D177" s="6"/>
      <c r="E177" s="35"/>
      <c r="F177" s="45"/>
      <c r="G177" s="45"/>
      <c r="H177" s="45"/>
      <c r="I177" s="45"/>
      <c r="J177" s="45"/>
      <c r="K177" s="46"/>
    </row>
    <row r="178" spans="1:11" ht="15" x14ac:dyDescent="0.25">
      <c r="A178" s="23"/>
      <c r="B178" s="17"/>
      <c r="C178" s="8"/>
      <c r="D178" s="18" t="s">
        <v>32</v>
      </c>
      <c r="E178" s="9"/>
      <c r="F178" s="47">
        <f>SUM(F169:F177)</f>
        <v>700</v>
      </c>
      <c r="G178" s="47">
        <f t="shared" ref="G178" si="50">SUM(G169:G177)</f>
        <v>26.549999999999997</v>
      </c>
      <c r="H178" s="47">
        <f t="shared" ref="H178" si="51">SUM(H169:H177)</f>
        <v>25.34</v>
      </c>
      <c r="I178" s="47">
        <f t="shared" ref="I178" si="52">SUM(I169:I177)</f>
        <v>111.92</v>
      </c>
      <c r="J178" s="47">
        <f t="shared" ref="J178" si="53">SUM(J169:J177)</f>
        <v>814.78</v>
      </c>
      <c r="K178" s="48"/>
    </row>
    <row r="179" spans="1:11" ht="15.75" customHeight="1" thickBot="1" x14ac:dyDescent="0.25">
      <c r="A179" s="27">
        <f>A161</f>
        <v>2</v>
      </c>
      <c r="B179" s="28">
        <f>B161</f>
        <v>4</v>
      </c>
      <c r="C179" s="67" t="s">
        <v>4</v>
      </c>
      <c r="D179" s="68"/>
      <c r="E179" s="29"/>
      <c r="F179" s="50">
        <f>F168+F178</f>
        <v>1200</v>
      </c>
      <c r="G179" s="50">
        <f t="shared" ref="G179" si="54">G168+G178</f>
        <v>45.03</v>
      </c>
      <c r="H179" s="50">
        <f t="shared" ref="H179" si="55">H168+H178</f>
        <v>43.72</v>
      </c>
      <c r="I179" s="50">
        <f t="shared" ref="I179" si="56">I168+I178</f>
        <v>180.78</v>
      </c>
      <c r="J179" s="50">
        <f t="shared" ref="J179" si="57">J168+J178</f>
        <v>1294.01</v>
      </c>
      <c r="K179" s="63">
        <v>161</v>
      </c>
    </row>
    <row r="180" spans="1:11" ht="15.75" thickBot="1" x14ac:dyDescent="0.3">
      <c r="A180" s="19">
        <v>2</v>
      </c>
      <c r="B180" s="20">
        <v>5</v>
      </c>
      <c r="C180" s="21" t="s">
        <v>19</v>
      </c>
      <c r="D180" s="5" t="s">
        <v>20</v>
      </c>
      <c r="E180" s="35" t="s">
        <v>88</v>
      </c>
      <c r="F180" s="45">
        <v>200</v>
      </c>
      <c r="G180" s="45">
        <v>5.82</v>
      </c>
      <c r="H180" s="45">
        <v>5.8</v>
      </c>
      <c r="I180" s="45">
        <v>27.39</v>
      </c>
      <c r="J180" s="45">
        <v>207.32</v>
      </c>
      <c r="K180" s="45">
        <v>3.07</v>
      </c>
    </row>
    <row r="181" spans="1:11" ht="15" x14ac:dyDescent="0.25">
      <c r="A181" s="22"/>
      <c r="B181" s="15"/>
      <c r="C181" s="11"/>
      <c r="D181" s="42" t="s">
        <v>20</v>
      </c>
      <c r="E181" s="35"/>
      <c r="F181" s="45"/>
      <c r="G181" s="45"/>
      <c r="H181" s="45"/>
      <c r="I181" s="45"/>
      <c r="J181" s="45"/>
      <c r="K181" s="45"/>
    </row>
    <row r="182" spans="1:11" ht="15" x14ac:dyDescent="0.25">
      <c r="A182" s="22"/>
      <c r="B182" s="15"/>
      <c r="C182" s="11"/>
      <c r="D182" s="7" t="s">
        <v>21</v>
      </c>
      <c r="E182" s="35" t="s">
        <v>73</v>
      </c>
      <c r="F182" s="45">
        <v>200</v>
      </c>
      <c r="G182" s="45">
        <v>6.7</v>
      </c>
      <c r="H182" s="45">
        <v>1.6</v>
      </c>
      <c r="I182" s="45">
        <v>38.700000000000003</v>
      </c>
      <c r="J182" s="45">
        <v>152</v>
      </c>
      <c r="K182" s="45">
        <v>686</v>
      </c>
    </row>
    <row r="183" spans="1:11" ht="15" x14ac:dyDescent="0.25">
      <c r="A183" s="22"/>
      <c r="B183" s="15"/>
      <c r="C183" s="11"/>
      <c r="D183" s="7" t="s">
        <v>22</v>
      </c>
      <c r="E183" s="35" t="s">
        <v>58</v>
      </c>
      <c r="F183" s="45">
        <v>100</v>
      </c>
      <c r="G183" s="45">
        <v>6.66</v>
      </c>
      <c r="H183" s="45">
        <v>11.2</v>
      </c>
      <c r="I183" s="45">
        <v>9.33</v>
      </c>
      <c r="J183" s="45">
        <v>153.53</v>
      </c>
      <c r="K183" s="45">
        <v>3.01</v>
      </c>
    </row>
    <row r="184" spans="1:11" ht="15" x14ac:dyDescent="0.25">
      <c r="A184" s="22"/>
      <c r="B184" s="15"/>
      <c r="C184" s="11"/>
      <c r="D184" s="7" t="s">
        <v>23</v>
      </c>
      <c r="E184" s="35"/>
      <c r="F184" s="45"/>
      <c r="G184" s="45"/>
      <c r="H184" s="45"/>
      <c r="I184" s="45"/>
      <c r="J184" s="45"/>
      <c r="K184" s="46"/>
    </row>
    <row r="185" spans="1:11" ht="15" x14ac:dyDescent="0.25">
      <c r="A185" s="22"/>
      <c r="B185" s="15"/>
      <c r="C185" s="11"/>
      <c r="D185" s="6"/>
      <c r="E185" s="35"/>
      <c r="F185" s="45"/>
      <c r="G185" s="45"/>
      <c r="H185" s="45"/>
      <c r="I185" s="45"/>
      <c r="J185" s="45"/>
      <c r="K185" s="46"/>
    </row>
    <row r="186" spans="1:11" ht="15" x14ac:dyDescent="0.25">
      <c r="A186" s="22"/>
      <c r="B186" s="15"/>
      <c r="C186" s="11"/>
      <c r="D186" s="6"/>
      <c r="E186" s="35"/>
      <c r="F186" s="45"/>
      <c r="G186" s="45"/>
      <c r="H186" s="45"/>
      <c r="I186" s="45"/>
      <c r="J186" s="45"/>
      <c r="K186" s="46"/>
    </row>
    <row r="187" spans="1:11" ht="15" x14ac:dyDescent="0.25">
      <c r="A187" s="23"/>
      <c r="B187" s="17"/>
      <c r="C187" s="8"/>
      <c r="D187" s="18" t="s">
        <v>32</v>
      </c>
      <c r="E187" s="9"/>
      <c r="F187" s="47">
        <f>SUM(F180:F186)</f>
        <v>500</v>
      </c>
      <c r="G187" s="47">
        <f t="shared" ref="G187" si="58">SUM(G180:G186)</f>
        <v>19.18</v>
      </c>
      <c r="H187" s="47">
        <f t="shared" ref="H187" si="59">SUM(H180:H186)</f>
        <v>18.600000000000001</v>
      </c>
      <c r="I187" s="47">
        <f t="shared" ref="I187" si="60">SUM(I180:I186)</f>
        <v>75.42</v>
      </c>
      <c r="J187" s="47">
        <f t="shared" ref="J187" si="61">SUM(J180:J186)</f>
        <v>512.85</v>
      </c>
      <c r="K187" s="48"/>
    </row>
    <row r="188" spans="1:11" ht="15" x14ac:dyDescent="0.25">
      <c r="A188" s="24">
        <f>A180</f>
        <v>2</v>
      </c>
      <c r="B188" s="13">
        <f>B180</f>
        <v>5</v>
      </c>
      <c r="C188" s="10" t="s">
        <v>24</v>
      </c>
      <c r="D188" s="7" t="s">
        <v>25</v>
      </c>
      <c r="E188" s="35"/>
      <c r="F188" s="45"/>
      <c r="G188" s="45"/>
      <c r="H188" s="45"/>
      <c r="I188" s="45"/>
      <c r="J188" s="45"/>
      <c r="K188" s="46"/>
    </row>
    <row r="189" spans="1:11" ht="15" x14ac:dyDescent="0.25">
      <c r="A189" s="22"/>
      <c r="B189" s="15"/>
      <c r="C189" s="11"/>
      <c r="D189" s="7" t="s">
        <v>26</v>
      </c>
      <c r="E189" s="35" t="s">
        <v>89</v>
      </c>
      <c r="F189" s="45">
        <v>200</v>
      </c>
      <c r="G189" s="45">
        <v>4.5999999999999996</v>
      </c>
      <c r="H189" s="45">
        <v>6.8</v>
      </c>
      <c r="I189" s="45">
        <v>18</v>
      </c>
      <c r="J189" s="45">
        <v>170.79</v>
      </c>
      <c r="K189" s="45">
        <v>132.01</v>
      </c>
    </row>
    <row r="190" spans="1:11" ht="15" x14ac:dyDescent="0.25">
      <c r="A190" s="22"/>
      <c r="B190" s="15"/>
      <c r="C190" s="11"/>
      <c r="D190" s="7" t="s">
        <v>27</v>
      </c>
      <c r="E190" s="35" t="s">
        <v>90</v>
      </c>
      <c r="F190" s="45">
        <v>100</v>
      </c>
      <c r="G190" s="45">
        <v>11.3</v>
      </c>
      <c r="H190" s="45">
        <v>8.08</v>
      </c>
      <c r="I190" s="45">
        <v>10.01</v>
      </c>
      <c r="J190" s="45">
        <v>171.31</v>
      </c>
      <c r="K190" s="45">
        <v>469.01</v>
      </c>
    </row>
    <row r="191" spans="1:11" ht="15" x14ac:dyDescent="0.25">
      <c r="A191" s="22"/>
      <c r="B191" s="15"/>
      <c r="C191" s="11"/>
      <c r="D191" s="7" t="s">
        <v>28</v>
      </c>
      <c r="E191" s="35" t="s">
        <v>52</v>
      </c>
      <c r="F191" s="45">
        <v>150</v>
      </c>
      <c r="G191" s="45">
        <v>4.28</v>
      </c>
      <c r="H191" s="45">
        <v>8.6999999999999993</v>
      </c>
      <c r="I191" s="45">
        <v>28.99</v>
      </c>
      <c r="J191" s="45">
        <v>249.48</v>
      </c>
      <c r="K191" s="45">
        <v>520</v>
      </c>
    </row>
    <row r="192" spans="1:11" ht="15" x14ac:dyDescent="0.25">
      <c r="A192" s="22"/>
      <c r="B192" s="15"/>
      <c r="C192" s="11"/>
      <c r="D192" s="7" t="s">
        <v>29</v>
      </c>
      <c r="E192" s="35" t="s">
        <v>84</v>
      </c>
      <c r="F192" s="45">
        <v>200</v>
      </c>
      <c r="G192" s="45">
        <v>1.06</v>
      </c>
      <c r="H192" s="45">
        <v>1.07</v>
      </c>
      <c r="I192" s="45">
        <v>38.9</v>
      </c>
      <c r="J192" s="45">
        <v>108.2</v>
      </c>
      <c r="K192" s="45">
        <v>430</v>
      </c>
    </row>
    <row r="193" spans="1:11" ht="15" x14ac:dyDescent="0.25">
      <c r="A193" s="22"/>
      <c r="B193" s="15"/>
      <c r="C193" s="11"/>
      <c r="D193" s="7" t="s">
        <v>30</v>
      </c>
      <c r="E193" s="35"/>
      <c r="F193" s="45"/>
      <c r="G193" s="45"/>
      <c r="H193" s="45"/>
      <c r="I193" s="45"/>
      <c r="J193" s="45"/>
      <c r="K193" s="45"/>
    </row>
    <row r="194" spans="1:11" ht="15" x14ac:dyDescent="0.25">
      <c r="A194" s="22"/>
      <c r="B194" s="15"/>
      <c r="C194" s="11"/>
      <c r="D194" s="7" t="s">
        <v>31</v>
      </c>
      <c r="E194" s="35" t="s">
        <v>46</v>
      </c>
      <c r="F194" s="45">
        <v>50</v>
      </c>
      <c r="G194" s="45">
        <v>2.7</v>
      </c>
      <c r="H194" s="45">
        <v>1.04</v>
      </c>
      <c r="I194" s="45">
        <v>18.5</v>
      </c>
      <c r="J194" s="45">
        <v>17.46</v>
      </c>
      <c r="K194" s="45" t="s">
        <v>38</v>
      </c>
    </row>
    <row r="195" spans="1:11" ht="15" x14ac:dyDescent="0.25">
      <c r="A195" s="22"/>
      <c r="B195" s="15"/>
      <c r="C195" s="11"/>
      <c r="D195" s="6"/>
      <c r="E195" s="35"/>
      <c r="F195" s="45"/>
      <c r="G195" s="45"/>
      <c r="H195" s="45"/>
      <c r="I195" s="45"/>
      <c r="J195" s="45"/>
      <c r="K195" s="46"/>
    </row>
    <row r="196" spans="1:11" ht="15" x14ac:dyDescent="0.25">
      <c r="A196" s="22"/>
      <c r="B196" s="15"/>
      <c r="C196" s="11"/>
      <c r="D196" s="6"/>
      <c r="E196" s="35"/>
      <c r="F196" s="45"/>
      <c r="G196" s="45"/>
      <c r="H196" s="45"/>
      <c r="I196" s="45"/>
      <c r="J196" s="45"/>
      <c r="K196" s="46"/>
    </row>
    <row r="197" spans="1:11" ht="15" x14ac:dyDescent="0.25">
      <c r="A197" s="23"/>
      <c r="B197" s="17"/>
      <c r="C197" s="8"/>
      <c r="D197" s="18" t="s">
        <v>32</v>
      </c>
      <c r="E197" s="9"/>
      <c r="F197" s="47">
        <f>SUM(F188:F196)</f>
        <v>700</v>
      </c>
      <c r="G197" s="47">
        <f t="shared" ref="G197" si="62">SUM(G188:G196)</f>
        <v>23.939999999999998</v>
      </c>
      <c r="H197" s="47">
        <f t="shared" ref="H197" si="63">SUM(H188:H196)</f>
        <v>25.689999999999998</v>
      </c>
      <c r="I197" s="47">
        <f t="shared" ref="I197" si="64">SUM(I188:I196)</f>
        <v>114.4</v>
      </c>
      <c r="J197" s="47">
        <f t="shared" ref="J197" si="65">SUM(J188:J196)</f>
        <v>717.24000000000012</v>
      </c>
      <c r="K197" s="48"/>
    </row>
    <row r="198" spans="1:11" ht="15.75" customHeight="1" thickBot="1" x14ac:dyDescent="0.25">
      <c r="A198" s="52">
        <f>A180</f>
        <v>2</v>
      </c>
      <c r="B198" s="53">
        <f>B180</f>
        <v>5</v>
      </c>
      <c r="C198" s="69" t="s">
        <v>4</v>
      </c>
      <c r="D198" s="70"/>
      <c r="E198" s="43"/>
      <c r="F198" s="54">
        <f>F187+F197</f>
        <v>1200</v>
      </c>
      <c r="G198" s="54">
        <f t="shared" ref="G198" si="66">G187+G197</f>
        <v>43.12</v>
      </c>
      <c r="H198" s="54">
        <f t="shared" ref="H198" si="67">H187+H197</f>
        <v>44.29</v>
      </c>
      <c r="I198" s="54">
        <f t="shared" ref="I198" si="68">I187+I197</f>
        <v>189.82</v>
      </c>
      <c r="J198" s="54">
        <f t="shared" ref="J198" si="69">J187+J197</f>
        <v>1230.0900000000001</v>
      </c>
      <c r="K198" s="63">
        <v>161</v>
      </c>
    </row>
    <row r="199" spans="1:11" ht="15.75" customHeight="1" x14ac:dyDescent="0.2">
      <c r="A199" s="55"/>
      <c r="B199" s="55"/>
      <c r="C199" s="56"/>
      <c r="D199" s="57"/>
      <c r="E199" s="58" t="s">
        <v>60</v>
      </c>
      <c r="F199" s="58"/>
      <c r="G199" s="58">
        <f>(G25+G45+G64+G83+G102+G121+G140+G160+G179+G198)/10</f>
        <v>42.666600000000003</v>
      </c>
      <c r="H199" s="58">
        <f>(H25+H45+H64+H83+H102+H121+H140+H160+H179+H198)/10</f>
        <v>43.533000000000008</v>
      </c>
      <c r="I199" s="58">
        <f>(I25+I45+I64+I83+I102+I121+I140+I160+I179+I198)/10</f>
        <v>178.84799999999996</v>
      </c>
      <c r="J199" s="58">
        <f>(J25+J45+J64+J83+J102+J121+J140+J160+J179+J198)/10</f>
        <v>1225.2769999999998</v>
      </c>
      <c r="K199" s="58"/>
    </row>
    <row r="200" spans="1:11" x14ac:dyDescent="0.2">
      <c r="C200" s="2"/>
      <c r="D200" s="2"/>
    </row>
    <row r="201" spans="1:11" x14ac:dyDescent="0.2">
      <c r="C201" s="2"/>
      <c r="D201" s="2"/>
    </row>
    <row r="202" spans="1:11" x14ac:dyDescent="0.2">
      <c r="C202" s="2"/>
      <c r="D202" s="2"/>
    </row>
    <row r="203" spans="1:11" x14ac:dyDescent="0.2">
      <c r="C203" s="2"/>
      <c r="D203" s="2"/>
    </row>
    <row r="204" spans="1:11" x14ac:dyDescent="0.2">
      <c r="C204" s="2"/>
      <c r="D204" s="2"/>
    </row>
    <row r="205" spans="1:11" x14ac:dyDescent="0.2">
      <c r="C205" s="2"/>
      <c r="D205" s="2"/>
    </row>
    <row r="206" spans="1:11" x14ac:dyDescent="0.2">
      <c r="C206" s="2"/>
      <c r="D206" s="2"/>
    </row>
    <row r="207" spans="1:11" x14ac:dyDescent="0.2">
      <c r="C207" s="2"/>
      <c r="D207" s="2"/>
    </row>
    <row r="208" spans="1:11" x14ac:dyDescent="0.2">
      <c r="C208" s="2"/>
      <c r="D208" s="2"/>
    </row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ht="15.75" customHeigh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ht="15.75" customHeigh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pans="1:11" x14ac:dyDescent="0.2">
      <c r="C289" s="2"/>
      <c r="D289" s="2"/>
    </row>
    <row r="290" spans="1:11" x14ac:dyDescent="0.2">
      <c r="C290" s="2"/>
      <c r="D290" s="2"/>
    </row>
    <row r="291" spans="1:11" x14ac:dyDescent="0.2">
      <c r="C291" s="2"/>
      <c r="D291" s="2"/>
    </row>
    <row r="292" spans="1:11" x14ac:dyDescent="0.2">
      <c r="C292" s="2"/>
      <c r="D292" s="2"/>
    </row>
    <row r="293" spans="1:11" x14ac:dyDescent="0.2">
      <c r="C293" s="2"/>
      <c r="D293" s="2"/>
    </row>
    <row r="294" spans="1:11" ht="13.5" thickBot="1" x14ac:dyDescent="0.25">
      <c r="C294" s="2"/>
      <c r="D294" s="2"/>
    </row>
    <row r="295" spans="1:11" ht="13.5" thickBot="1" x14ac:dyDescent="0.25">
      <c r="A295" s="25"/>
      <c r="B295" s="26"/>
      <c r="C295" s="71" t="s">
        <v>5</v>
      </c>
      <c r="D295" s="71"/>
      <c r="E295" s="71"/>
      <c r="F295" s="31"/>
      <c r="G295" s="44">
        <f>(G121+G140+G160+G179+G198+G25+G45+G64+G83+G102)/(IF(G121=0,0,1)+IF(G140=0,0,1)+IF(G160=0,0,1)+IF(G179=0,0,1)+IF(G198=0,0,1)+IF(G25=0,0,1)+IF(G45=0,0,1)+IF(G64=0,0,1)+IF(G83=0,0,1)+IF(G102=0,0,1))</f>
        <v>42.666600000000003</v>
      </c>
      <c r="H295" s="44">
        <f>(H121+H140+H160+H179+H198+H25+H45+H64+H83+H102)/(IF(H121=0,0,1)+IF(H140=0,0,1)+IF(H160=0,0,1)+IF(H179=0,0,1)+IF(H198=0,0,1)+IF(H25=0,0,1)+IF(H45=0,0,1)+IF(H64=0,0,1)+IF(H83=0,0,1)+IF(H102=0,0,1))</f>
        <v>43.532999999999994</v>
      </c>
      <c r="I295" s="44">
        <f>(I121+I140+I160+I179+I198+I25+I45+I64+I83+I102)/(IF(I121=0,0,1)+IF(I140=0,0,1)+IF(I160=0,0,1)+IF(I179=0,0,1)+IF(I198=0,0,1)+IF(I25=0,0,1)+IF(I45=0,0,1)+IF(I64=0,0,1)+IF(I83=0,0,1)+IF(I102=0,0,1))</f>
        <v>178.84799999999998</v>
      </c>
      <c r="J295" s="44">
        <f>(J121+J140+J160+J179+J198+J25+J45+J64+J83+J102)/(IF(J121=0,0,1)+IF(J140=0,0,1)+IF(J160=0,0,1)+IF(J179=0,0,1)+IF(J198=0,0,1)+IF(J25=0,0,1)+IF(J45=0,0,1)+IF(J64=0,0,1)+IF(J83=0,0,1)+IF(J102=0,0,1))</f>
        <v>1225.277</v>
      </c>
      <c r="K295" s="31"/>
    </row>
  </sheetData>
  <mergeCells count="14">
    <mergeCell ref="C179:D179"/>
    <mergeCell ref="C198:D198"/>
    <mergeCell ref="C121:D121"/>
    <mergeCell ref="C295:E295"/>
    <mergeCell ref="C102:D102"/>
    <mergeCell ref="C1:E1"/>
    <mergeCell ref="H1:K1"/>
    <mergeCell ref="H2:K2"/>
    <mergeCell ref="C140:D140"/>
    <mergeCell ref="C160:D160"/>
    <mergeCell ref="C25:D25"/>
    <mergeCell ref="C45:D45"/>
    <mergeCell ref="C64:D64"/>
    <mergeCell ref="C83:D83"/>
  </mergeCells>
  <pageMargins left="0.7" right="0.7" top="0.75" bottom="0.75" header="0.3" footer="0.3"/>
  <pageSetup paperSize="9" scale="9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2024-03-04T08:21:35Z</cp:lastPrinted>
  <dcterms:created xsi:type="dcterms:W3CDTF">2022-05-16T14:23:56Z</dcterms:created>
  <dcterms:modified xsi:type="dcterms:W3CDTF">2025-01-10T08:10:36Z</dcterms:modified>
</cp:coreProperties>
</file>